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onika Zaremba\Desktop\Przetarg Laboratorium\"/>
    </mc:Choice>
  </mc:AlternateContent>
  <xr:revisionPtr revIDLastSave="0" documentId="8_{0DFD8D83-CC76-4D9C-B8E8-12CE3834BF47}" xr6:coauthVersionLast="45" xr6:coauthVersionMax="45" xr10:uidLastSave="{00000000-0000-0000-0000-000000000000}"/>
  <bookViews>
    <workbookView xWindow="1950" yWindow="1905" windowWidth="16200" windowHeight="11595" tabRatio="922" activeTab="7" xr2:uid="{00000000-000D-0000-FFFF-FFFF00000000}"/>
  </bookViews>
  <sheets>
    <sheet name="Zadanie 1 - Biochemia" sheetId="1" r:id="rId1"/>
    <sheet name="Analizator bioch." sheetId="2" r:id="rId2"/>
    <sheet name="Zadanie 2 - Hematologia" sheetId="3" r:id="rId3"/>
    <sheet name="Analizator hematologiczny" sheetId="10" r:id="rId4"/>
    <sheet name="Zadanie 3 - Mocze" sheetId="6" r:id="rId5"/>
    <sheet name="Analizator mocze" sheetId="7" r:id="rId6"/>
    <sheet name="Zadanie 4 - szybkie testy kaset" sheetId="11" r:id="rId7"/>
    <sheet name="Zadanie 4a - Clostridium" sheetId="24" r:id="rId8"/>
    <sheet name="Zadanie 5 - odczyn i barwn chem" sheetId="12" r:id="rId9"/>
    <sheet name="Zadanie 6 - akcesoria anali og " sheetId="19" r:id="rId10"/>
    <sheet name="Zadanie 7 - wyroby plastikowe" sheetId="13" r:id="rId11"/>
    <sheet name="Zadanie 8 - wyroby szklane" sheetId="14" r:id="rId12"/>
    <sheet name="Zadanie 9 - pipety i końcówki" sheetId="15" r:id="rId13"/>
    <sheet name="Zadanie 10 - odczynniki Vidas" sheetId="18" r:id="rId14"/>
    <sheet name="Zadanie 11 - koagulologia" sheetId="20" r:id="rId15"/>
    <sheet name="Analizator koagulologia" sheetId="21" r:id="rId16"/>
    <sheet name="Zadanie 12 - mat. jednoraz" sheetId="22" r:id="rId17"/>
    <sheet name="Materiały jednorazowe" sheetId="23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24" l="1"/>
  <c r="L9" i="24" s="1"/>
  <c r="K8" i="24"/>
  <c r="K9" i="24" s="1"/>
  <c r="J8" i="24"/>
  <c r="J9" i="24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L12" i="13" l="1"/>
  <c r="K12" i="13"/>
  <c r="J12" i="13"/>
  <c r="A7" i="23" l="1"/>
  <c r="A8" i="23" s="1"/>
  <c r="A9" i="23" s="1"/>
  <c r="A10" i="23" s="1"/>
  <c r="A11" i="23" s="1"/>
  <c r="K6" i="22"/>
  <c r="J6" i="22"/>
  <c r="I6" i="22"/>
  <c r="A16" i="21"/>
  <c r="A17" i="21" s="1"/>
  <c r="A18" i="21" s="1"/>
  <c r="A19" i="21" s="1"/>
  <c r="A7" i="21"/>
  <c r="A8" i="21" s="1"/>
  <c r="A9" i="21" s="1"/>
  <c r="A10" i="21" s="1"/>
  <c r="L26" i="20"/>
  <c r="K26" i="20"/>
  <c r="J26" i="20"/>
  <c r="K23" i="20"/>
  <c r="J23" i="20"/>
  <c r="L23" i="20" s="1"/>
  <c r="K22" i="20"/>
  <c r="J22" i="20"/>
  <c r="K21" i="20"/>
  <c r="J21" i="20"/>
  <c r="L21" i="20" s="1"/>
  <c r="K20" i="20"/>
  <c r="J20" i="20"/>
  <c r="K19" i="20"/>
  <c r="J19" i="20"/>
  <c r="K16" i="20"/>
  <c r="J16" i="20"/>
  <c r="K15" i="20"/>
  <c r="J15" i="20"/>
  <c r="L14" i="20"/>
  <c r="K14" i="20"/>
  <c r="J14" i="20"/>
  <c r="K13" i="20"/>
  <c r="J13" i="20"/>
  <c r="K12" i="20"/>
  <c r="J12" i="20"/>
  <c r="K9" i="20"/>
  <c r="J9" i="20"/>
  <c r="K8" i="20"/>
  <c r="J8" i="20"/>
  <c r="A8" i="20"/>
  <c r="K7" i="20"/>
  <c r="J7" i="20"/>
  <c r="L19" i="18"/>
  <c r="L20" i="18"/>
  <c r="L21" i="18"/>
  <c r="L22" i="18"/>
  <c r="L23" i="18"/>
  <c r="K19" i="18"/>
  <c r="K20" i="18"/>
  <c r="K21" i="18"/>
  <c r="K22" i="18"/>
  <c r="K23" i="18"/>
  <c r="J19" i="18"/>
  <c r="J20" i="18"/>
  <c r="J21" i="18"/>
  <c r="J22" i="18"/>
  <c r="J23" i="18"/>
  <c r="L13" i="11"/>
  <c r="L14" i="11"/>
  <c r="L15" i="11"/>
  <c r="L16" i="11"/>
  <c r="L17" i="11"/>
  <c r="K13" i="11"/>
  <c r="K14" i="11"/>
  <c r="K15" i="11"/>
  <c r="K16" i="11"/>
  <c r="K17" i="11"/>
  <c r="J13" i="11"/>
  <c r="J14" i="11"/>
  <c r="J15" i="11"/>
  <c r="J16" i="11"/>
  <c r="J17" i="11"/>
  <c r="J21" i="22" l="1"/>
  <c r="L20" i="20"/>
  <c r="K21" i="22"/>
  <c r="I21" i="22"/>
  <c r="L9" i="20"/>
  <c r="K10" i="20"/>
  <c r="L8" i="20"/>
  <c r="L13" i="20"/>
  <c r="L15" i="20"/>
  <c r="J24" i="20"/>
  <c r="K24" i="20"/>
  <c r="L22" i="20"/>
  <c r="J17" i="20"/>
  <c r="J10" i="20"/>
  <c r="J27" i="20" s="1"/>
  <c r="L16" i="20"/>
  <c r="L19" i="20"/>
  <c r="L24" i="20" s="1"/>
  <c r="L7" i="20"/>
  <c r="L12" i="20"/>
  <c r="K17" i="20"/>
  <c r="L41" i="1"/>
  <c r="K41" i="1"/>
  <c r="K42" i="1"/>
  <c r="K43" i="1"/>
  <c r="J41" i="1"/>
  <c r="J42" i="1"/>
  <c r="L42" i="1" s="1"/>
  <c r="J43" i="1"/>
  <c r="L43" i="1" s="1"/>
  <c r="L10" i="20" l="1"/>
  <c r="L17" i="20"/>
  <c r="K27" i="20"/>
  <c r="L27" i="20" l="1"/>
  <c r="A12" i="1"/>
  <c r="A16" i="1"/>
  <c r="A18" i="1"/>
  <c r="A20" i="1"/>
  <c r="A22" i="1"/>
  <c r="A24" i="1"/>
  <c r="A26" i="1"/>
  <c r="A28" i="1"/>
  <c r="A30" i="1"/>
  <c r="A32" i="1"/>
  <c r="A34" i="1"/>
  <c r="A36" i="1"/>
  <c r="A38" i="1"/>
  <c r="L6" i="19" l="1"/>
  <c r="L7" i="19" s="1"/>
  <c r="K6" i="19"/>
  <c r="K7" i="19" s="1"/>
  <c r="J6" i="19"/>
  <c r="J7" i="19" s="1"/>
  <c r="K7" i="15" l="1"/>
  <c r="K6" i="15"/>
  <c r="K7" i="14"/>
  <c r="K6" i="14"/>
  <c r="K10" i="13"/>
  <c r="K7" i="13"/>
  <c r="K8" i="13"/>
  <c r="K9" i="13"/>
  <c r="K11" i="13"/>
  <c r="K6" i="13"/>
  <c r="K7" i="12"/>
  <c r="K8" i="12"/>
  <c r="K9" i="12"/>
  <c r="K6" i="12"/>
  <c r="K9" i="11"/>
  <c r="K10" i="11"/>
  <c r="K11" i="11"/>
  <c r="K12" i="11"/>
  <c r="K8" i="11"/>
  <c r="K8" i="6"/>
  <c r="K7" i="1"/>
  <c r="K7" i="18"/>
  <c r="K8" i="18"/>
  <c r="K9" i="18"/>
  <c r="K10" i="18"/>
  <c r="K11" i="18"/>
  <c r="K12" i="18"/>
  <c r="K13" i="18"/>
  <c r="K14" i="18"/>
  <c r="K15" i="18"/>
  <c r="K16" i="18"/>
  <c r="K17" i="18"/>
  <c r="K18" i="18"/>
  <c r="K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6" i="18"/>
  <c r="L24" i="18" s="1"/>
  <c r="J7" i="18"/>
  <c r="J8" i="18"/>
  <c r="J9" i="18"/>
  <c r="J10" i="18"/>
  <c r="J11" i="18"/>
  <c r="J12" i="18"/>
  <c r="J13" i="18"/>
  <c r="J14" i="18"/>
  <c r="J15" i="18"/>
  <c r="J16" i="18"/>
  <c r="J17" i="18"/>
  <c r="J18" i="18"/>
  <c r="J6" i="18"/>
  <c r="J8" i="11"/>
  <c r="L6" i="12"/>
  <c r="J6" i="12"/>
  <c r="L6" i="13"/>
  <c r="J6" i="13"/>
  <c r="L6" i="14"/>
  <c r="J7" i="14"/>
  <c r="J6" i="14"/>
  <c r="L6" i="15"/>
  <c r="L7" i="15"/>
  <c r="J7" i="15"/>
  <c r="J6" i="15"/>
  <c r="L7" i="14"/>
  <c r="L7" i="13"/>
  <c r="L8" i="13"/>
  <c r="L9" i="13"/>
  <c r="L10" i="13"/>
  <c r="L11" i="13"/>
  <c r="J7" i="13"/>
  <c r="J8" i="13"/>
  <c r="J9" i="13"/>
  <c r="J10" i="13"/>
  <c r="J11" i="13"/>
  <c r="L7" i="12"/>
  <c r="L8" i="12"/>
  <c r="L9" i="12"/>
  <c r="J7" i="12"/>
  <c r="J8" i="12"/>
  <c r="J9" i="12"/>
  <c r="L9" i="11"/>
  <c r="L10" i="11"/>
  <c r="L11" i="11"/>
  <c r="L12" i="11"/>
  <c r="L8" i="11"/>
  <c r="J9" i="11"/>
  <c r="J10" i="11"/>
  <c r="J11" i="11"/>
  <c r="J12" i="11"/>
  <c r="K18" i="11" l="1"/>
  <c r="L18" i="11"/>
  <c r="L13" i="13"/>
  <c r="L8" i="15"/>
  <c r="J18" i="11"/>
  <c r="J24" i="18"/>
  <c r="K24" i="18"/>
  <c r="K8" i="15"/>
  <c r="J8" i="15"/>
  <c r="K8" i="14"/>
  <c r="L8" i="14"/>
  <c r="J8" i="14"/>
  <c r="K13" i="13"/>
  <c r="J13" i="13"/>
  <c r="L10" i="12"/>
  <c r="K10" i="12"/>
  <c r="J10" i="12"/>
  <c r="K39" i="1"/>
  <c r="J39" i="1"/>
  <c r="L39" i="1" l="1"/>
  <c r="K20" i="3"/>
  <c r="J20" i="3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L20" i="3" l="1"/>
  <c r="K10" i="3"/>
  <c r="K16" i="3" l="1"/>
  <c r="K17" i="3"/>
  <c r="K15" i="3"/>
  <c r="K18" i="3" s="1"/>
  <c r="L16" i="3"/>
  <c r="L17" i="3"/>
  <c r="L15" i="3"/>
  <c r="J16" i="3"/>
  <c r="J17" i="3"/>
  <c r="J15" i="3"/>
  <c r="K11" i="3"/>
  <c r="K12" i="3"/>
  <c r="K13" i="3" s="1"/>
  <c r="L11" i="3"/>
  <c r="L12" i="3"/>
  <c r="L10" i="3"/>
  <c r="J11" i="3"/>
  <c r="J12" i="3"/>
  <c r="J10" i="3"/>
  <c r="K7" i="3"/>
  <c r="K8" i="3" s="1"/>
  <c r="L7" i="3"/>
  <c r="L8" i="3"/>
  <c r="J7" i="3"/>
  <c r="J8" i="3" s="1"/>
  <c r="L13" i="3" l="1"/>
  <c r="L18" i="3"/>
  <c r="J13" i="3"/>
  <c r="J18" i="3"/>
  <c r="J21" i="3" s="1"/>
  <c r="K21" i="3"/>
  <c r="L21" i="3"/>
  <c r="K20" i="6"/>
  <c r="J20" i="6"/>
  <c r="K17" i="6"/>
  <c r="K16" i="6"/>
  <c r="K18" i="6" s="1"/>
  <c r="J17" i="6"/>
  <c r="J16" i="6"/>
  <c r="J18" i="6" s="1"/>
  <c r="K13" i="6"/>
  <c r="K12" i="6"/>
  <c r="J13" i="6"/>
  <c r="J12" i="6"/>
  <c r="J14" i="6" s="1"/>
  <c r="K10" i="6"/>
  <c r="J8" i="6"/>
  <c r="J10" i="6" s="1"/>
  <c r="L60" i="1"/>
  <c r="J60" i="1"/>
  <c r="K60" i="1"/>
  <c r="K54" i="1"/>
  <c r="K55" i="1"/>
  <c r="K56" i="1"/>
  <c r="K57" i="1"/>
  <c r="K53" i="1"/>
  <c r="K49" i="1"/>
  <c r="K47" i="1"/>
  <c r="K48" i="1"/>
  <c r="K50" i="1"/>
  <c r="K46" i="1"/>
  <c r="J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J54" i="1"/>
  <c r="J55" i="1"/>
  <c r="J56" i="1"/>
  <c r="J57" i="1"/>
  <c r="J53" i="1"/>
  <c r="J47" i="1"/>
  <c r="J48" i="1"/>
  <c r="J49" i="1"/>
  <c r="J50" i="1"/>
  <c r="J4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L20" i="6" l="1"/>
  <c r="J44" i="1"/>
  <c r="K44" i="1"/>
  <c r="L13" i="6"/>
  <c r="L14" i="6" s="1"/>
  <c r="L17" i="6"/>
  <c r="L12" i="1"/>
  <c r="L12" i="6"/>
  <c r="K14" i="6"/>
  <c r="J21" i="6"/>
  <c r="L16" i="6"/>
  <c r="L18" i="6" s="1"/>
  <c r="K21" i="6"/>
  <c r="L40" i="1"/>
  <c r="L35" i="1"/>
  <c r="L31" i="1"/>
  <c r="L27" i="1"/>
  <c r="L23" i="1"/>
  <c r="L19" i="1"/>
  <c r="L15" i="1"/>
  <c r="L11" i="1"/>
  <c r="L47" i="1"/>
  <c r="L38" i="1"/>
  <c r="L34" i="1"/>
  <c r="L30" i="1"/>
  <c r="L26" i="1"/>
  <c r="L22" i="1"/>
  <c r="L18" i="1"/>
  <c r="L14" i="1"/>
  <c r="L10" i="1"/>
  <c r="L53" i="1"/>
  <c r="L54" i="1"/>
  <c r="L33" i="1"/>
  <c r="L25" i="1"/>
  <c r="L17" i="1"/>
  <c r="L9" i="1"/>
  <c r="L37" i="1"/>
  <c r="L29" i="1"/>
  <c r="L21" i="1"/>
  <c r="L13" i="1"/>
  <c r="L49" i="1"/>
  <c r="L56" i="1"/>
  <c r="L8" i="6"/>
  <c r="L10" i="6" s="1"/>
  <c r="L46" i="1"/>
  <c r="J58" i="1"/>
  <c r="L36" i="1"/>
  <c r="L32" i="1"/>
  <c r="L28" i="1"/>
  <c r="L24" i="1"/>
  <c r="L20" i="1"/>
  <c r="L16" i="1"/>
  <c r="L55" i="1"/>
  <c r="L57" i="1"/>
  <c r="K51" i="1"/>
  <c r="K58" i="1"/>
  <c r="J51" i="1"/>
  <c r="L8" i="1"/>
  <c r="L48" i="1"/>
  <c r="L50" i="1"/>
  <c r="L7" i="1"/>
  <c r="L44" i="1" l="1"/>
  <c r="L21" i="6"/>
  <c r="K61" i="1"/>
  <c r="L58" i="1"/>
  <c r="L51" i="1"/>
  <c r="J61" i="1"/>
  <c r="L61" i="1" l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7" i="2"/>
  <c r="A8" i="1"/>
</calcChain>
</file>

<file path=xl/sharedStrings.xml><?xml version="1.0" encoding="utf-8"?>
<sst xmlns="http://schemas.openxmlformats.org/spreadsheetml/2006/main" count="831" uniqueCount="358">
  <si>
    <t>Oznaczenie</t>
  </si>
  <si>
    <t>Wielkość opakowania jednostkowego (ml)</t>
  </si>
  <si>
    <t>Ilość ozn. z 1 opak.</t>
  </si>
  <si>
    <t>Wartość netto</t>
  </si>
  <si>
    <t>Wartość brutto</t>
  </si>
  <si>
    <t>Nr katalogowy / producent</t>
  </si>
  <si>
    <t>ozn.</t>
  </si>
  <si>
    <t>Jonogram</t>
  </si>
  <si>
    <t>RAZEM:</t>
  </si>
  <si>
    <t>x</t>
  </si>
  <si>
    <t>Materiały kontrolne i kalibratory w ilości niezbędnej do wykonania w/w ilości badań</t>
  </si>
  <si>
    <t>op.</t>
  </si>
  <si>
    <t>Materiały zużywalne i płyny w ilości niezbędnej do wykonania w/w ilości badań</t>
  </si>
  <si>
    <t>Miesięczna dzierżawa aparatu</t>
  </si>
  <si>
    <t>miesiąc</t>
  </si>
  <si>
    <t>RAZEM WSZYSTKO:</t>
  </si>
  <si>
    <t>Schemat kontroli:</t>
  </si>
  <si>
    <t>1.</t>
  </si>
  <si>
    <t>2.</t>
  </si>
  <si>
    <t>3.</t>
  </si>
  <si>
    <t>WYMAGANE PARAMETRY TECHNICZNE DLA ANALIZATORA BIOCHEMICZNEGO</t>
  </si>
  <si>
    <t>Lp.</t>
  </si>
  <si>
    <t>Wymagany parametr analizatora biochemicznego i systemu odczynnikowego</t>
  </si>
  <si>
    <t>RAZEM</t>
  </si>
  <si>
    <t>Wielkość opakowania jednostkowego</t>
  </si>
  <si>
    <t>Materiały kontrolne (dwa poziomy naprzemiennie, każdy poziom przez 2 tygodnie)</t>
  </si>
  <si>
    <t>WYMAGANE PARAMETRY TECHNICZNE DLA ANALIZATORA MOCZU</t>
  </si>
  <si>
    <t>Wymagany parametr analizatora moczu i systemu odczynnikowego</t>
  </si>
  <si>
    <t>Asortyment</t>
  </si>
  <si>
    <t>Cena netto jedn. miary</t>
  </si>
  <si>
    <t>Cena brutto jedn. miary</t>
  </si>
  <si>
    <t>szt.</t>
  </si>
  <si>
    <t>Temat:</t>
  </si>
  <si>
    <t>Zadanie nr:</t>
  </si>
  <si>
    <t xml:space="preserve">Zakup i sukcesywna dostawa odczynników do oznaczeń z zakresu chemii klinicznej oraz dzierżawa analizatora </t>
  </si>
  <si>
    <t>Jednostka</t>
  </si>
  <si>
    <t>Ilość miesięcy dzierżawy</t>
  </si>
  <si>
    <t>Stawka netto dzierżawy za jeden miesiąc</t>
  </si>
  <si>
    <t>Stawka brutto dzierżawy za jeden miesiąc</t>
  </si>
  <si>
    <t>Wartość dzierżawy netto</t>
  </si>
  <si>
    <t>Kwota VAT</t>
  </si>
  <si>
    <t>Wartość dzierżawy brutto</t>
  </si>
  <si>
    <t xml:space="preserve">Zakup i sukcesywna dostawa pasków do analizy moczu oraz dzierżawa analizatora </t>
  </si>
  <si>
    <t>Paski do analizy moczu, 10-parametrowe</t>
  </si>
  <si>
    <t>ASPAT</t>
  </si>
  <si>
    <t>ALAT</t>
  </si>
  <si>
    <t>ALP</t>
  </si>
  <si>
    <t>CK</t>
  </si>
  <si>
    <t>Lipaza</t>
  </si>
  <si>
    <t>LDH</t>
  </si>
  <si>
    <t>Albumina</t>
  </si>
  <si>
    <t>Białko całkowite</t>
  </si>
  <si>
    <t>CRP</t>
  </si>
  <si>
    <t>Bilirubina całkowita</t>
  </si>
  <si>
    <t>Cholesterol</t>
  </si>
  <si>
    <t>HDL cholesterol</t>
  </si>
  <si>
    <t>LDL cholesterol</t>
  </si>
  <si>
    <t>Trójglicerydy</t>
  </si>
  <si>
    <t>Glukoza</t>
  </si>
  <si>
    <t>Kreatynina</t>
  </si>
  <si>
    <t>Kwas moczowy</t>
  </si>
  <si>
    <t>Mocznik</t>
  </si>
  <si>
    <t>Magnez</t>
  </si>
  <si>
    <t>Żelazo</t>
  </si>
  <si>
    <t>UIBC</t>
  </si>
  <si>
    <t>Fosfor</t>
  </si>
  <si>
    <t>Transferyna</t>
  </si>
  <si>
    <t>Mikroalbumina</t>
  </si>
  <si>
    <t>ASO</t>
  </si>
  <si>
    <t>RF</t>
  </si>
  <si>
    <t>HbA1c</t>
  </si>
  <si>
    <t>Opis parametru</t>
  </si>
  <si>
    <t>Potwierdzenie spełnienia warunków granicznych TAK/NIE</t>
  </si>
  <si>
    <t>Gwarancja na analizator obejmująca cały okres umowy</t>
  </si>
  <si>
    <t>Automatyczne usuwanie zużytych pasków testowych do pojemnika na odpady oraz bezpieczny i higieniczny sposób ich usuwania.</t>
  </si>
  <si>
    <t>Dostarczenie w ramach kontraktu kompatybilnego z analizatorem materiału kontrolnego (kontrola wewnątrzlaboratoryjna)  oznaczeń parametrów fizyko-chemicznych na dwóch poziomach wartości (w trybie: oznaczenie kontrolne codziennie lub raz na 100 pasków na obu poziomach).</t>
  </si>
  <si>
    <t>Dostarczenie, zainstalowanie analizatora i przeszkolenie personelu PDL (udokumentowane certyfikatami) w zakresie obsługi urządzenia w ciągu tygodnia od chwili podpisania umowy.</t>
  </si>
  <si>
    <t>Wykonawca dostarczy bezpłatnie opakowanie pasków testowych w celu przeprowadzenia szkolenia i walidacji czytnika w warunkach PDL.</t>
  </si>
  <si>
    <t>Jednokierunkowa lub dwukierunkowa komunikacja z systemem LIS.</t>
  </si>
  <si>
    <t>Koszty wszelkich napraw i niezbędnych do ich wykonania części zamiennych ponosi Wykonawca w ramach bezpłatnego serwisu</t>
  </si>
  <si>
    <t>W ramach bezpłatnego serwisu Wykonawca ponosi koszty przeglądu diagnostyczno-konserwacyjnego czytnika i oprogramowania wykonywanego raz w roku.</t>
  </si>
  <si>
    <t xml:space="preserve">Wymogi instalacyjne oraz dotyczące warunków pracy analizatora, które muszą być spełnione przez użytkownika  w celu zapewnienia prawidłowej pracy urządzenia – </t>
  </si>
  <si>
    <t>(podaje  Dostawca ze wskazaniem, które z nich ma spełnić użytkownik)</t>
  </si>
  <si>
    <t>1.      Rok produkcji analizatora</t>
  </si>
  <si>
    <t>2.      Rok wprowadzenia do eksploatacji</t>
  </si>
  <si>
    <t>3.      Wykaz dodatkowego wyposażenia</t>
  </si>
  <si>
    <t xml:space="preserve">4.      Wszystkie części objęte gwarancją w czasie trwania umowy. </t>
  </si>
  <si>
    <t>A.  Informacje ogólne o analizatorze – podaje dostawca.</t>
  </si>
  <si>
    <t>B.  Informacje ogólne dotyczące odczynników – podaje dostawca.</t>
  </si>
  <si>
    <t>1.      Wykaz stosowanych odczynników</t>
  </si>
  <si>
    <t>2.      Karty charakterystyk odczynników, karty bezpieczeństwa produktu(paski) – wydrukowane i dostarczone  wraz z pierwszą dostawą</t>
  </si>
  <si>
    <t>3.      Warunki przechowywania</t>
  </si>
  <si>
    <t>4.      Trwałość odczynników</t>
  </si>
  <si>
    <t xml:space="preserve">5.      Inne informacje ważne dla użytkownika </t>
  </si>
  <si>
    <t>Morfologia z rozdziałem CBC 5 Diff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</si>
  <si>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</si>
  <si>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</si>
  <si>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</si>
  <si>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</si>
  <si>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r>
      <rPr>
        <b/>
        <sz val="10"/>
        <color indexed="8"/>
        <rFont val="Arial"/>
        <family val="2"/>
        <charset val="238"/>
      </rPr>
      <t>Kwota
VAT</t>
    </r>
  </si>
  <si>
    <t xml:space="preserve">RAZEM </t>
  </si>
  <si>
    <t>Dokument - deklaracja zgdoności CE z wymogami UE, certyfikat CE, ISO - przedstawić dokumenty.</t>
  </si>
  <si>
    <t>Możliwość wykonywania oznaczeń w surowicy, osoczu, moczu, płynie mózgowo-rdzeniowym, krwi pełnej i płynie z jam ciała.</t>
  </si>
  <si>
    <t>Automatyczne rozcieńczanie lub zmiana objętości po przekroczeniu liniowości metody.</t>
  </si>
  <si>
    <t>Monitorowanie zużycia odczynników.</t>
  </si>
  <si>
    <t>Możliwość wykonywania oznaczeń z prób pierwotnych i wtórnych.</t>
  </si>
  <si>
    <t>Możliwość ciągłego podawania prób pacjenta bez przerywania pracy analizatora.</t>
  </si>
  <si>
    <t>Wbudowany system kontroli jakości badań: wykresy L-J, reguły Westgarda, monitor oraz drukarkę do prowadzenia zewnętrznej i wewnętrznej kontroli jakości.</t>
  </si>
  <si>
    <t>Instrukcja obsługi analizatora i metodyki badań w języku polskim, wydrukowane, dostarczone wraz z instalacją analizatora.</t>
  </si>
  <si>
    <t>System podtrzymywania zasilania dla całego systemu (analizator + komputer) UPS 30 minut.</t>
  </si>
  <si>
    <t>Gwarancja na analizator obejmująca cały okres trwania umowy.</t>
  </si>
  <si>
    <t>Dokument - deklaracja zgodności CE z wymogami UE.</t>
  </si>
  <si>
    <t>Imienne wskazanie osób do stałych kontaktów w zakresie:
· obsługi handlowej, 
· obsługi serwisowej, 
· wsparcia merytorycznego w zakresie całego trwania przetargu.</t>
  </si>
  <si>
    <r>
      <t xml:space="preserve">W ramach bezpłatnego serwisu wszystkie naprawy i niezbędne do napraw części zamienne na koszt </t>
    </r>
    <r>
      <rPr>
        <b/>
        <sz val="10"/>
        <color indexed="8"/>
        <rFont val="Arial"/>
        <family val="2"/>
        <charset val="238"/>
      </rPr>
      <t>Dostawcy</t>
    </r>
    <r>
      <rPr>
        <sz val="10"/>
        <color indexed="8"/>
        <rFont val="Arial"/>
        <family val="2"/>
        <charset val="238"/>
      </rPr>
      <t>.</t>
    </r>
  </si>
  <si>
    <t>Informacje dodatkowe dotyczące materiału kontrolnego:</t>
  </si>
  <si>
    <t>1. dane dotyczące materiału kontrolnego do prowadzenia wewnątrzlaboratoryjnej kontroli jakości</t>
  </si>
  <si>
    <t>HARMONOGRAM WYKONYWANIA WEWNĘTRZNEJ QC DLA PARAMETRÓW BIOCHEMICZNYCH</t>
  </si>
  <si>
    <t>Parametr</t>
  </si>
  <si>
    <t>Glukoza w surowicy, mocznik, kwas moczowy, kreatynina, sód , potas, chlorki, albumina, alkaliczna fosfataza, alat, aspat, białko całkowite, bilirubina całkowita, CRP, cholesterol całk., cholesterol HDL i LDL, triglicerydy, żelazo, Mg</t>
  </si>
  <si>
    <t>Pozostałe parametry</t>
  </si>
  <si>
    <t>ILOŚĆ RAZY QC W TYGODNIU</t>
  </si>
  <si>
    <t>ILOŚĆ POZIOMÓW QC</t>
  </si>
  <si>
    <t>na obu poziomach</t>
  </si>
  <si>
    <t>w dniu zlecenia</t>
  </si>
  <si>
    <t>W przypadku testów rzadkich, szacowanie Qc należy przyjąć jak do pojedynczego oznaczenia.</t>
  </si>
  <si>
    <t xml:space="preserve">Dostawca na podstawie tabeli doszacuje dodatkowe ilości odczynników potrzebnych do wykonania </t>
  </si>
  <si>
    <t>wewnętrznej kontroli jakości oraz wymaganych kalibracji zgodnie z zaleceniami dotyczącymi</t>
  </si>
  <si>
    <t>poszczególnych metodyk.</t>
  </si>
  <si>
    <t>4.      Wykaz części nie objętych gwarancją.</t>
  </si>
  <si>
    <t>2.      Karty charakterystyk odczynników</t>
  </si>
  <si>
    <t>5.      Warunki utylizacji pozostałości odczynników</t>
  </si>
  <si>
    <t>6.      Inne informacje ważne dla użytkownika</t>
  </si>
  <si>
    <t>WYMAGANE PARAMETRY TECHNICZNE DLA ANALIZATORA HEMATOLOGICZNEGO</t>
  </si>
  <si>
    <t>Wymagany parametr analizatora hematologicznego i systemu odczynnikowego</t>
  </si>
  <si>
    <t xml:space="preserve"> </t>
  </si>
  <si>
    <t>Analizator w pełni automatyczny pracujący w trybie pacjent po pacjencie</t>
  </si>
  <si>
    <t>Bezcyjankowe odczynniki – udokumentowane kartami charakterystyki ( nie zawierające cyjanków nawet w minimalnej ilości).</t>
  </si>
  <si>
    <t>Automatyczny rozdział, różnicowanie WBC na 5 populacji z wykorzystaniem cytometrii przepływowej.</t>
  </si>
  <si>
    <t>Identyfikowanie próbek  za pomocą kodów kreskowych.</t>
  </si>
  <si>
    <t>Możliwość oceny niedojrzałych granulocytów jako odrębnej populacji wyrażonej w wartościach bezwzględnych i procentach.</t>
  </si>
  <si>
    <t>Możliwość oceny cytogramu erytrocytów za pomocą RDW-SD i RDW-CV.</t>
  </si>
  <si>
    <t>Flagowanie wyników patologicznych wraz z komunikatami opisującymi typowe patologie</t>
  </si>
  <si>
    <t>Włączenie analizatora do systemu informatycznego laboratorium  na koszt Dostawcy.</t>
  </si>
  <si>
    <t>Dwukierunkowa komunikacja analizatora z systemem informatycznym LIS – ATD Software</t>
  </si>
  <si>
    <t>Materiał kontrolny dedykowany dla aparatu zawarty w ofercie. Jeden rodzaj krwi kontrolnej do wszystkich parametrów. Pomiar kontroli jakości zgodny z regułami Westgarda, z możliwością prezentacji wyników w postaci graficznej, wykresów Levey – Jeningsa.</t>
  </si>
  <si>
    <t>Oryginalne odczynniki producenta analizatora, zgodnie z jego instrukcją obsługi</t>
  </si>
  <si>
    <t>Instrukcja obsługi analizatora i metodyki badań  w języku polskim dostarczone wraz z instalacją analizatora.</t>
  </si>
  <si>
    <t>Karty charakterystyk odczynników wydrukowane i zbindowane  – wraz z pierwszą dostawą odczynników.</t>
  </si>
  <si>
    <t>Zapewnienie przez sprzedającego autoryzowanego serwisu aparatu przez cały czas trwania Umowy.</t>
  </si>
  <si>
    <t>W ramach bezpłatnego serwisu wszystkie naprawy i niezbędne do napraw części zamienne na koszt Wykonawcy.</t>
  </si>
  <si>
    <t>W ramach bezpłatnego serwisu przegląd diagnostyczno – konserwacyjny  raz w roku na koszt Wykonawcy.</t>
  </si>
  <si>
    <t>System podtrzymywania zasilania UPS 30 minut dla analizatora i komputera.</t>
  </si>
  <si>
    <t>W przypadku awarii trwającej dłużej niż 24 godziny   dostawca pokryje koszty badań wykonanych  w  innym laboratorium wskazanym przez zamawiającego na podstawie przedstawionej faktury oraz koszty transportu badań.</t>
  </si>
  <si>
    <t>Możliwość zgłaszania awarii przez 5 dni w tygodniu (pon-pt).</t>
  </si>
  <si>
    <t>2. w przypadku gdy wymagana jest kalibracja, przeprowadzenie kalibracji oraz koszt kalibratorów po stronie Wykonawcy</t>
  </si>
  <si>
    <t>1. dane dotyczące materiału kontrolnego do prowadzenia wewnątrzlaboratoryjnej kontroli jakości - oznaczenia kontrolne wykonywane 6 dni w tygodniu, na dwóch poziomach;</t>
  </si>
  <si>
    <t xml:space="preserve">● ilości materiałów kontrolnych i materiałów zużywalnych będą podlegały weryfikacji pod względem zgodności danych wpisanych do załączników z informacjami zawartymi w dołączonych firmowych opisach testów, monografii o testach oraz firmowych instrukcjach obsługi producenta analizatora. </t>
  </si>
  <si>
    <t xml:space="preserve">● użytkownik zastrzega sobie prawo do nie wykorzystania całkowitej ilości oferowanych w przetargu odczynników, materiałów kontrolnych oraz części zużywalnych i innych. </t>
  </si>
  <si>
    <t>Zakup i sukcesywna dostawa odczynników do oznaczeń z zakresu hematologii oraz dzierżawa analizatora</t>
  </si>
  <si>
    <t>Załącznik nr 3 do SIWZ</t>
  </si>
  <si>
    <t>Lit</t>
  </si>
  <si>
    <t>Priorytetowe oznaczanie prób CITO, z możliwością dostawienia próbki w każdym momencie.</t>
  </si>
  <si>
    <t>Wszystkie odczynniki płynne, gotowe do użycia, bez konieczności przygotowania poza analizatorem, pakowane w pojemniki oznakowane kodem kreskowym, nadające się do bezpośredniego włożenia do analizatora.</t>
  </si>
  <si>
    <t>Analizator wyposażony w niezależny komputer ( z wbudowanym systemem kontroli jakości – wykresy L-J)</t>
  </si>
  <si>
    <t>Identyfikowanie próbek za pomocą barkodu. Identyfikowanie odczynników za pomocą barkodów.</t>
  </si>
  <si>
    <t>Minimum 54 pozycji dla prób pacjentów.</t>
  </si>
  <si>
    <t>Włączenie analizatora do systemu informatycznego LIS na koszt dostawcy. - ATD Software</t>
  </si>
  <si>
    <r>
      <t xml:space="preserve">Dwukierunkowa komunikacja z systemem informatycznym </t>
    </r>
    <r>
      <rPr>
        <b/>
        <sz val="10"/>
        <color rgb="FF000000"/>
        <rFont val="Arial"/>
        <family val="2"/>
        <charset val="238"/>
      </rPr>
      <t>LIS.</t>
    </r>
  </si>
  <si>
    <t>Dostarczenie, zainstalowanie analizatora i przeszkolenie personelu PDL (udokumentowane certyfikatami) w zakresie obsługi analizatora do 2 tygodni od chwili podpisania umowy.</t>
  </si>
  <si>
    <t>Aktualizacja szkoleń personelu zakładu - poprzez udział pracowników zakładu w szkoleniach organizowanych przez firmę dostawczą.</t>
  </si>
  <si>
    <r>
      <t xml:space="preserve">Zapewnienie przez </t>
    </r>
    <r>
      <rPr>
        <b/>
        <sz val="10"/>
        <color rgb="FF000000"/>
        <rFont val="Arial"/>
        <family val="2"/>
        <charset val="238"/>
      </rPr>
      <t>Wykonawcę</t>
    </r>
    <r>
      <rPr>
        <sz val="10"/>
        <color rgb="FF000000"/>
        <rFont val="Arial"/>
        <family val="2"/>
        <charset val="238"/>
      </rPr>
      <t xml:space="preserve"> autoryzowanego serwisu producenta analizatora.</t>
    </r>
  </si>
  <si>
    <t>Termin dostawy odczynników, materiałów kontrolnych i kalibratorów i innych materiałów zużywalnych - 5 dni roboczych na koszt Dostawcy.</t>
  </si>
  <si>
    <t>Możliwość wykonywania badań mikrometodą wraz ze wskazaniem jednorazowego sprzętu laboratoryjnego dla mikrometody.</t>
  </si>
  <si>
    <r>
      <t xml:space="preserve">Analizator minimum </t>
    </r>
    <r>
      <rPr>
        <b/>
        <sz val="10"/>
        <color rgb="FF000000"/>
        <rFont val="Arial"/>
        <family val="2"/>
        <charset val="238"/>
      </rPr>
      <t xml:space="preserve">24 </t>
    </r>
    <r>
      <rPr>
        <sz val="10"/>
        <color rgb="FF000000"/>
        <rFont val="Arial"/>
        <family val="2"/>
        <charset val="238"/>
      </rPr>
      <t xml:space="preserve">parametrowy  dla trybu </t>
    </r>
    <r>
      <rPr>
        <b/>
        <sz val="10"/>
        <color rgb="FF000000"/>
        <rFont val="Arial"/>
        <family val="2"/>
        <charset val="238"/>
      </rPr>
      <t>CBC+WBC – 5 DIFF.</t>
    </r>
  </si>
  <si>
    <t>Wydajność minimum 60 oznaczeń / godzinę.</t>
  </si>
  <si>
    <t>Termin realizacji dostawy odczynników 5 dni roboczych od wysłania e-maila z zamówieniem</t>
  </si>
  <si>
    <t>Wydajność analizatora – min. 300 ozn./godz. z możliwością dostosowania trybu pracy do indywidualnych potrzeb operatora.</t>
  </si>
  <si>
    <t xml:space="preserve">Instrukcje metodyczne dla testów paskowych w języku polskim dołączone do każdego opakowania (dołączyć do oferty), zawierające następujące informacje:
· zasadę oznaczania każdego parametru w teście paskowym
· źródła niepewności w analizie oznaczanych parametrów
· wykaz składników interferujących z metodą oznaczania każdego parametru
· dane dotyczące czułości i swoistości analitycznej
</t>
  </si>
  <si>
    <t>L.p.</t>
  </si>
  <si>
    <t>Jednostka miary</t>
  </si>
  <si>
    <t>Barwnik May – Grunwalda (500 ml)</t>
  </si>
  <si>
    <t>Kamera z 10 komorami do osadu moczu</t>
  </si>
  <si>
    <t>Pipety Pasteura o pojemności 3,0-3,5ml z podziałką co 0,5 ml</t>
  </si>
  <si>
    <t xml:space="preserve">Probówki typu Eppendorf poj.1,5 ml,z dnem stożkowym,  z korkiem, niesterylne  </t>
  </si>
  <si>
    <t>Probówki PS poj. 11- 13 ml 100 x 16 mm, okrągłodenne</t>
  </si>
  <si>
    <t>Probówki PS poj. 10 ml, stożkowe 16 x 100, bez kołnierza</t>
  </si>
  <si>
    <t>Probówki PS poj. 4- 5 ml,  okrągłodenne, z korkiem i polem do opisu.</t>
  </si>
  <si>
    <t>Szkiełka podstawowe 26x76x1 - szlifowane</t>
  </si>
  <si>
    <t>Szkiełka podstawowe 26x76x1 – szlifowane, z matowym polem do opisu.</t>
  </si>
  <si>
    <t>Końcówki 1 -200 µl niesterylne, typ Eppendorf</t>
  </si>
  <si>
    <t>Końcówki  o poj  200-1000 µl niesterylne, typ Eppendorf</t>
  </si>
  <si>
    <t>Zapewnienie zewnętrznego programu kontroli jakości   Labquality na koszt Dostawcy przez cały czas trwania umowy na wszystkie z oferowanych badań min. 2 razy w roku z możliwością uzyskania certyfikatu.</t>
  </si>
  <si>
    <t>Gwarancja na cały okres trwania umowy. Zapewnienie przez sprzedającego autoryzowanego serwisu aparatu przez cały czas trwania Umowy.</t>
  </si>
  <si>
    <t>Przystąpienie do awarii do 48 h od zgłoszenia.</t>
  </si>
  <si>
    <t>Zakup i sukcesywna dostawa odczynników do aparatu Vidas</t>
  </si>
  <si>
    <t>LH</t>
  </si>
  <si>
    <t>LYME IgM</t>
  </si>
  <si>
    <t>LYME IgG</t>
  </si>
  <si>
    <t>D-DIMERY</t>
  </si>
  <si>
    <t>NT-PROBNP</t>
  </si>
  <si>
    <t>TROPONINA</t>
  </si>
  <si>
    <t>TOTAL IgE</t>
  </si>
  <si>
    <t>CA 15-3</t>
  </si>
  <si>
    <t>RUBELLA IgM</t>
  </si>
  <si>
    <t>RUBELLA IgG</t>
  </si>
  <si>
    <t>EBV IgM</t>
  </si>
  <si>
    <t>EBV IgG</t>
  </si>
  <si>
    <t>CMV IgM</t>
  </si>
  <si>
    <t>CMV IgG</t>
  </si>
  <si>
    <t>Kwota
VAT</t>
  </si>
  <si>
    <t>szt</t>
  </si>
  <si>
    <t>Zakup i sukcesywna dostawa drobnego sprzętu laboratoryjnego – wyroby plastikowe</t>
  </si>
  <si>
    <t>Zakup i sukcesywna dostawa drobnego sprzętu laboratoryjnego – wyroby szklane</t>
  </si>
  <si>
    <t xml:space="preserve">Oferent zobowiązany jest dostarczyć bezpłatnie próbki każdego asortymentu określonego  w formularzu cenowym (pozycja 1  - 2 ), celem weryfikacji jakości. Próbki minimum 20 sztuk każdego asortymentu. Próbki nie podlegają zwrotowi do oferenta. </t>
  </si>
  <si>
    <t>Zakup i sukcesywna dostawa drobnego sprzętu laboratoryjnego – pipety i końcówki</t>
  </si>
  <si>
    <t>● ilości kalibratorów, materiałów kontrolnych i materiałów zużywalnych będą podlegały weryfikacji pod względem zgodności danych wpisanych do załączników z informacjami zawartymi w dołączonych firmowych opisach testów, monografii o testach oraz firmowych instrukcjach obsługi producenta analizatora. Do oferty dołączyć instrukcję obsługi oraz metodyki do poszczególnych parametrów.</t>
  </si>
  <si>
    <t xml:space="preserve">● użytkownik zastrzega sobie prawo do nie wykorzystania całkowitej ilości oferowanych w przetargu testów, kalibratorów i kontroli oraz części zużywalnych i innych. </t>
  </si>
  <si>
    <t xml:space="preserve">● w przypadku niedoszacowania oferty pod względem ilości materiałów kontrolnych, kalibratorów, płynów płuczących i konserwacyjnych, częsci zużywalnych firma nieodpłatnie dostarczy wszystkie wyżej wymienione. </t>
  </si>
  <si>
    <t>● w przypadku szacowania ilości testów należy uwzględniać daty ważności odczynników tak, aby obejmowały cały okres trwania umowy</t>
  </si>
  <si>
    <t>● w przypadku braku terminowych dostaw odczynników czy elementów zużywalnych, akcesoriów, płynów myjących i konserwujących Zamawiający może rozwiązać umowę w trybie natychmiastowym.</t>
  </si>
  <si>
    <t>● w przypadku powtarzających się dwóch kolejnych awarii w czasie kwartału, powodujących brak możliwości zachowania ciągłości badań (czas przestoju powyżej pięciu godzin). Dostawca wymieni analizator na własny koszt w terminie do 3 dni od ostateniego terminu awarii.</t>
  </si>
  <si>
    <t xml:space="preserve">● dostawca pokryje również koszty odczynników, kalibratorów, materiałów kontrolnych oraz części zużywalnych potrzebnych do skonfigurowania dostarczonego analizatora biochemicznego w miejscu Zamawiającego. </t>
  </si>
  <si>
    <r>
      <t xml:space="preserve">Program kontroli jakości </t>
    </r>
    <r>
      <rPr>
        <b/>
        <sz val="10"/>
        <color rgb="FF000000"/>
        <rFont val="Arial"/>
        <family val="2"/>
        <charset val="238"/>
      </rPr>
      <t>Standlab lub równoważny</t>
    </r>
    <r>
      <rPr>
        <sz val="10"/>
        <color rgb="FF000000"/>
        <rFont val="Arial"/>
        <family val="2"/>
        <charset val="238"/>
      </rPr>
      <t xml:space="preserve"> dla parametrów biochemicznych - na koszt Dostawcy</t>
    </r>
  </si>
  <si>
    <r>
      <t xml:space="preserve">W przypadku awarii trwającej dłużej niż 24 godziny - dotyczy: całego panelu badań, dostawca pokryje koszty badań wykonanych w innym laboratorium wskazanym przez zamawiającego na podstawie przedstawionej faktury oraz koszty transportu badań.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przedstawi warunki umowy </t>
    </r>
    <r>
      <rPr>
        <b/>
        <sz val="10"/>
        <color rgb="FF000000"/>
        <rFont val="Arial"/>
        <family val="2"/>
        <charset val="238"/>
      </rPr>
      <t>(do 3 tygodni od podpisania umowy</t>
    </r>
    <r>
      <rPr>
        <sz val="10"/>
        <color rgb="FF000000"/>
        <rFont val="Arial"/>
        <family val="2"/>
        <charset val="238"/>
      </rPr>
      <t>) ze wskazanym przez zamawiającego MLD dotyczące wykonywania badań. W umowach zawarte będą warunki szczegółowe: zasady pobierania materiału, czas od pobrania materiału do dostarczenia wyniku, warunki transportu, kompetencje i uprawnienia osób wykonujących badania oraz wskazanie osób odpowiedzialnych za transport materiału.</t>
    </r>
  </si>
  <si>
    <r>
      <t xml:space="preserve">Zakres liniowości próbki bez wstępnego rozcieńczenia:
· </t>
    </r>
    <r>
      <rPr>
        <b/>
        <sz val="10"/>
        <color rgb="FF000000"/>
        <rFont val="Arial"/>
        <family val="2"/>
        <charset val="238"/>
      </rPr>
      <t>RBC</t>
    </r>
    <r>
      <rPr>
        <sz val="10"/>
        <color rgb="FF000000"/>
        <rFont val="Arial"/>
        <family val="2"/>
        <charset val="238"/>
      </rPr>
      <t xml:space="preserve"> min do 8 mln/l
· </t>
    </r>
    <r>
      <rPr>
        <b/>
        <sz val="10"/>
        <color rgb="FF000000"/>
        <rFont val="Arial"/>
        <family val="2"/>
        <charset val="238"/>
      </rPr>
      <t xml:space="preserve">WBC </t>
    </r>
    <r>
      <rPr>
        <sz val="10"/>
        <color rgb="FF000000"/>
        <rFont val="Arial"/>
        <family val="2"/>
        <charset val="238"/>
      </rPr>
      <t xml:space="preserve">min 0-300 tys /l
· </t>
    </r>
    <r>
      <rPr>
        <b/>
        <sz val="10"/>
        <color rgb="FF000000"/>
        <rFont val="Arial"/>
        <family val="2"/>
        <charset val="238"/>
      </rPr>
      <t>PLT</t>
    </r>
    <r>
      <rPr>
        <sz val="10"/>
        <color rgb="FF000000"/>
        <rFont val="Arial"/>
        <family val="2"/>
        <charset val="238"/>
      </rPr>
      <t xml:space="preserve"> min 0 do 4 mln /l
· </t>
    </r>
    <r>
      <rPr>
        <b/>
        <sz val="10"/>
        <color rgb="FF000000"/>
        <rFont val="Arial"/>
        <family val="2"/>
        <charset val="238"/>
      </rPr>
      <t>HGB</t>
    </r>
    <r>
      <rPr>
        <sz val="10"/>
        <color rgb="FF000000"/>
        <rFont val="Arial"/>
        <family val="2"/>
        <charset val="238"/>
      </rPr>
      <t xml:space="preserve"> do 26 g/l</t>
    </r>
  </si>
  <si>
    <r>
      <rPr>
        <b/>
        <sz val="10"/>
        <color rgb="FF000000"/>
        <rFont val="Arial"/>
        <family val="2"/>
        <charset val="238"/>
      </rPr>
      <t>Kwota
VAT</t>
    </r>
  </si>
  <si>
    <r>
      <rPr>
        <b/>
        <sz val="10"/>
        <color rgb="FF000000"/>
        <rFont val="Arial"/>
        <family val="2"/>
        <charset val="238"/>
      </rPr>
      <t>Giardia lamblia</t>
    </r>
    <r>
      <rPr>
        <sz val="10"/>
        <color rgb="FF000000"/>
        <rFont val="Arial"/>
        <family val="2"/>
        <charset val="238"/>
      </rPr>
      <t xml:space="preserve"> – antygen w kale - jakościowy test immunochromatograficzny do  wykrywania antygenów Giardia lamblia (cysty Giardia lamblia)</t>
    </r>
  </si>
  <si>
    <r>
      <rPr>
        <b/>
        <sz val="10"/>
        <color rgb="FF000000"/>
        <rFont val="Arial"/>
        <family val="2"/>
        <charset val="238"/>
      </rPr>
      <t>Krew utajona w kale</t>
    </r>
    <r>
      <rPr>
        <sz val="10"/>
        <color rgb="FF000000"/>
        <rFont val="Arial"/>
        <family val="2"/>
        <charset val="238"/>
      </rPr>
      <t xml:space="preserve"> – immunochromatograficzny, test kasetkowy do detekcji ludzkiej hemoglobiny w próbkach kału</t>
    </r>
  </si>
  <si>
    <r>
      <rPr>
        <b/>
        <sz val="10"/>
        <color rgb="FF000000"/>
        <rFont val="Arial"/>
        <family val="2"/>
        <charset val="238"/>
      </rPr>
      <t>Helicobacter pylori</t>
    </r>
    <r>
      <rPr>
        <sz val="10"/>
        <color rgb="FF000000"/>
        <rFont val="Arial"/>
        <family val="2"/>
        <charset val="238"/>
      </rPr>
      <t xml:space="preserve"> – antygen w kale - test kasetkowy  immunochromatograficzny do jakościowego wykrywania </t>
    </r>
    <r>
      <rPr>
        <b/>
        <sz val="10"/>
        <color rgb="FF000000"/>
        <rFont val="Arial"/>
        <family val="2"/>
        <charset val="238"/>
      </rPr>
      <t>antygenów H. pylori</t>
    </r>
    <r>
      <rPr>
        <sz val="10"/>
        <color rgb="FF000000"/>
        <rFont val="Arial"/>
        <family val="2"/>
        <charset val="238"/>
      </rPr>
      <t xml:space="preserve"> w kale.</t>
    </r>
  </si>
  <si>
    <r>
      <rPr>
        <b/>
        <sz val="10"/>
        <color rgb="FF000000"/>
        <rFont val="Arial"/>
        <family val="2"/>
        <charset val="238"/>
      </rPr>
      <t xml:space="preserve">Kalprotektyna – </t>
    </r>
    <r>
      <rPr>
        <sz val="10"/>
        <color rgb="FF000000"/>
        <rFont val="Arial"/>
        <family val="2"/>
        <charset val="238"/>
      </rPr>
      <t>jakościowy, kasetkowy test immunochromatograficzny do wykrywania kalprotektyny w kale.</t>
    </r>
  </si>
  <si>
    <t>Zakup i sukcesywna dostawa odczynników i barwników chemicznych</t>
  </si>
  <si>
    <r>
      <rPr>
        <b/>
        <sz val="10"/>
        <color rgb="FF000000"/>
        <rFont val="Arial1"/>
        <charset val="238"/>
      </rPr>
      <t>Kwota
VAT</t>
    </r>
  </si>
  <si>
    <t>Probówki plastikowe, zamknięte z trójwymiarowym filtrem, eliminującym tłuszcz, bez konieczności stosowania octanu etylu, separującym jaja larwy i cysty z kału.</t>
  </si>
  <si>
    <t>Zakup i sukcesywna dostawa drobnego sprzętu laboratoryjnego – akcesoria analityka ogólna</t>
  </si>
  <si>
    <r>
      <rPr>
        <b/>
        <sz val="11"/>
        <color rgb="FF000000"/>
        <rFont val="Arial"/>
        <family val="2"/>
        <charset val="238"/>
      </rPr>
      <t>Kwota
VAT</t>
    </r>
  </si>
  <si>
    <t>Oferent zobowiązany jest dostarczyć bezpłatnie próbki, celem  weryfikacji jakości .   Próbki minimum   2 sztuki asortymentu.  Próbki nie podlegają zwrotowi do oferenta.</t>
  </si>
  <si>
    <t>Metodyki, ulotki i karty charakterystyk wydrukowane i zbindowane - dostarczone do tygodnia od podpisania umowy.</t>
  </si>
  <si>
    <t>Uwaga:</t>
  </si>
  <si>
    <t>1.      Użytkownik zastrzega sobie prawo do nie wykorzystania całkowitej ilości oferowanych w przetargu testów, kalibratorów i kontroli oraz części zużywalnych i innych.</t>
  </si>
  <si>
    <t>2.      W przypadku udowodnionego niedoszacowania Wykonawca zobowiązuje się dostarczyć nieodpłatnie niedoszacowane pozycje z oferty cenowej.</t>
  </si>
  <si>
    <t>Przystąpienie do naprawy aparatu w ciągu 24 godzin od zgłoszenia awarii niezależnie od dnia tygodnia. W przypadku awarii trwającej dłużej niż 48 godziny firma dostarczy analizator zastępczy o identycznych parametrach technicznych.</t>
  </si>
  <si>
    <t>Przystąpienie do naprawy w ciągu 24 godzin od zgłoszenia awarii niezależnie od dnia tygodnia. W przypadku braku możliwości usunięcia usterki w ciągu 48 godz. Dostawca zobowiązuje się dostrczyć na swój koszt analizator o nie gorszych parametrach na czas naprawy</t>
  </si>
  <si>
    <t>Dostarczenie, zainstalowanie analizatora  i przeszkolenie personelu PDL (udokumentowane certyfikatami) w zakresie obsługi analizatora w ciągu 2 tygodni od chwili podpisania umowy.</t>
  </si>
  <si>
    <t>Przystąpienie do naprawy w ciągu 24 h od zgłoszenia awarii. W przypadku niesprawności analizatora dłuższej niż 48 godzin od chwili przyjazdu serwisu zapewnienie równoważnego aparatu zastępczego skonfigurowanego z systemem informatycznym LIS.</t>
  </si>
  <si>
    <t>PTH</t>
  </si>
  <si>
    <t>Zadanie nr 1</t>
  </si>
  <si>
    <t>Zadanie nr 2</t>
  </si>
  <si>
    <t>Zadanie nr 3</t>
  </si>
  <si>
    <t>Glukoza w moczu/PMR</t>
  </si>
  <si>
    <t>Białko w moczu/PMR</t>
  </si>
  <si>
    <t>Możliwość zgłaszania awarii przez 5 dni w tygodniu (poniedziałek - piątek).</t>
  </si>
  <si>
    <t>Ilość oznaczeń na okres 48 m-cy</t>
  </si>
  <si>
    <t>Amylaza w surowicy i moczu</t>
  </si>
  <si>
    <t>GGT</t>
  </si>
  <si>
    <t>Homocysteina</t>
  </si>
  <si>
    <t>IgM</t>
  </si>
  <si>
    <t>IgG</t>
  </si>
  <si>
    <t>IgA</t>
  </si>
  <si>
    <t>Ilość opakowań na okres 48 m-cy</t>
  </si>
  <si>
    <t>Analizator biochemiczny nie starszy niż 2017 r. o wydajności nie mniejszej niż 300 oznaczeń fotometrycznych na godzinę z wbudowanym modułem ISE (wydajność nie mniejsza niż 60 oznaczeń na godzinę). Umożliwiający analizę w trybie „ pacjent po pacjencie”. Dostarczony wraz z pakietem startowym, nowy. Oprogramowanie operatorskie w języku polskim.</t>
  </si>
  <si>
    <t>Możliwości analityczne:
· biochemia: substraty, enzymy, jony; 
· białka specyficzne.</t>
  </si>
  <si>
    <r>
      <t xml:space="preserve">Termin ważności wszystkich dostarczonych odczynników, materiałów kontrolnych i kalibratorów </t>
    </r>
    <r>
      <rPr>
        <b/>
        <sz val="10"/>
        <color indexed="8"/>
        <rFont val="Arial"/>
        <family val="2"/>
        <charset val="238"/>
      </rPr>
      <t xml:space="preserve">nie krótszy niż 6 miesięcy. </t>
    </r>
  </si>
  <si>
    <t>Minimum 28 pozycje dla odczynników.</t>
  </si>
  <si>
    <t>Materiał kontrolny dla surowicy i moczu od producenta odczynników dedykowany dla aparatu zawarty w ofercie.</t>
  </si>
  <si>
    <t>Karty charakterystyk odczynników na nośniku USB lub wydrukowane, zbindowane - wraz z pierwszą dostawą odczynników.</t>
  </si>
  <si>
    <r>
      <t xml:space="preserve">W ramach bezpłatnego serwisu przegląd diagnostyczno-konserwacyjny dwa razy w roku na koszt </t>
    </r>
    <r>
      <rPr>
        <b/>
        <sz val="10"/>
        <color indexed="8"/>
        <rFont val="Arial"/>
        <family val="2"/>
        <charset val="238"/>
      </rPr>
      <t>Dostawcy</t>
    </r>
    <r>
      <rPr>
        <sz val="10"/>
        <color indexed="8"/>
        <rFont val="Arial"/>
        <family val="2"/>
        <charset val="238"/>
      </rPr>
      <t>.</t>
    </r>
  </si>
  <si>
    <t>Wykonawca zobowiązuje się dostarczyć bezpłatnie wraz z aparatem odczynniki i materiały zużywalne tzw pakiet startowy (GLUKOZA + KALIBRATOR + KONTROLA)</t>
  </si>
  <si>
    <t>Analizator nie starszy niż 2017 r. Z automatycznym podajnikiem na min 20 próbek, z czytnikiem kodów kreskowych, z możliwością pracy z probówkami systemu zamkniętego,bez potrzeby otwierania probówek z zewnętrzną drukarką laserową ( czarno – białą)</t>
  </si>
  <si>
    <t>Dowolność trybu oznaczania  dla każdej próbki (CBC lub CBC – DIFF). Tryb CBC powinien zużywać mniej odczynnika</t>
  </si>
  <si>
    <t>Zapewnienie zewnętrznego programu kontroli jakości na koszt Dostawcy przez cały czas trwania umowy: badanie morfologii krwi - 4 razy w roku i rozmaz krwi obwodowej min. 1 raz w roku z możliwością uzyskania certyfikatu.</t>
  </si>
  <si>
    <t>Paski do analizy albuminy, 9-parametrowe</t>
  </si>
  <si>
    <t>Kontrola wykonywana przy otwarciu raz dziennie naprzemiennie: poziom I - 2 tygodnie, poziom II - 2 tygodnie</t>
  </si>
  <si>
    <t>Aparat nowy lub używany.
Model nie starszy niż 2017 rok. Czytnik ze stałą gotowością do pracy, współpracujący z zewnętrznym oprogramowaniem, dostarczony wraz z czytnikiem kodów kreskowych.</t>
  </si>
  <si>
    <t>Parametry mierzone:
10 parametrów fizyko-chemicznych moczu:
· krew,
· bilirubina,
· urobilinogen,
· ketony,
· białko,
· azotyny,
· glukoza,
· pH,
· SG (ciężar właściwy),
· leukocyty,
i możliwość zakupu testów paskowych w kierunku mikroalbuminonurii z możliwością podania wskaźników albuminowo-kreatyninowego i białkowo-kreatyninowego.Parametry mierzone:
10 parametrów fizyko-chemicznych moczu:
· krew,
· bilirubina,
· urobilinogen,
· ketony,
· białko,
· azotyny,
· glukoza,
· pH,
· SG (ciężar właściwy),
· leukocyty,
i możliwość zakupu testów paskowych w kierunku mikroalbuminonurii z możliwością podania wskaźników albuminowo-kreatyninowego i białkowo-kreatyninowego.</t>
  </si>
  <si>
    <t>Czytelne flagowanie wyników patologicznych i tworzenie w aparacie raportów wynikó wynikających weryfikacji.</t>
  </si>
  <si>
    <t xml:space="preserve">Praca analizatora z wykorzystaniem pasków charakteryzujących się wysoką specyficznością i czułością w stosunku do oznaczanych parametrów. </t>
  </si>
  <si>
    <t>Zapewnienie uczestnictwa w międzynarodowej kontorli jakości  - LABQUALITY minimu 1 raz w roku.</t>
  </si>
  <si>
    <t>Odczynniki, kontrole muszą pochodzić od jednego producenta aparatu.</t>
  </si>
  <si>
    <t>Dotykowy ekran aparatu.</t>
  </si>
  <si>
    <t>Podłączenie analizatora do informatycznego systemu LIS na koszt dostawcy – ATD- Software</t>
  </si>
  <si>
    <t>Zapewnienie autoryzowanego serwisu wyłącznie przez producenta aparatu.</t>
  </si>
  <si>
    <t>Test kasetkowy do wykrywania hemoglobiny i haptoglobiy w kale na jednej kasetce.</t>
  </si>
  <si>
    <t>Ilość na okres 48 m-cy</t>
  </si>
  <si>
    <r>
      <rPr>
        <b/>
        <sz val="10"/>
        <color rgb="FF000000"/>
        <rFont val="Arial"/>
        <family val="2"/>
        <charset val="238"/>
      </rPr>
      <t>Clostridium difficile</t>
    </r>
    <r>
      <rPr>
        <sz val="10"/>
        <color rgb="FF000000"/>
        <rFont val="Arial"/>
        <family val="2"/>
        <charset val="238"/>
      </rPr>
      <t xml:space="preserve"> -Immunoenzymatyczny test kasetkowy do wykrywania GDH i toksyny A i B na jednej kasetce. Dozowanie próbki do 1 studzienki. W zestawie: koniugat, substrat, bufor, rozcieńczalnik kontorla (+) i (-). Skalowanie pipetki do poboru ciekłego kału. Czułość i swoistość wyznaczone według metody referencyjnej, tj. hodowla bakteryjna i tkankowa dla min. 1000 próbek</t>
    </r>
  </si>
  <si>
    <t>Test kasetkowy do wykrywania VDRL w surowicy krwi</t>
  </si>
  <si>
    <t>Test kasetkowy do wykrywania THC w moczu</t>
  </si>
  <si>
    <t>Test kasetkowy do wykrywania amfetaminy w moczu</t>
  </si>
  <si>
    <t>Test kasetkowy do wykrywania 5 narkotyków w moczu</t>
  </si>
  <si>
    <t>Test Waaler-Rose latex Test</t>
  </si>
  <si>
    <t>Zakup i sukcesywna dostawa szybkich testów</t>
  </si>
  <si>
    <t>Barwnik Giemsy - rozcieńczony (500 ml)</t>
  </si>
  <si>
    <t>Olejek imersyjny (30 ml)</t>
  </si>
  <si>
    <t>Barwnik do retikulocytów</t>
  </si>
  <si>
    <t>Probówki PS poj. 3 ml, okrągłodenne</t>
  </si>
  <si>
    <t>Oferent zobowiązany jest dostarczyć bezpłatnie próbki każdego asortymentu określonego  w formularzu cenowym: ( pozycja 2-7 ) minimum po  10 sztuk każdego asortymentu (pozycja 1 – 1 szt),  celem  weryfikacji jakości. Próbki nie podlegają zwrotowi do oferenta.</t>
  </si>
  <si>
    <t>Oferent zobowiązany jest dostarczyć bezpłatnie próbki każdego asortymentu określonego  w formularzu cenowym , celem weryfikacji jakości. Próbki minimum  2 sztuk każdego asortymentu. Próbki nie podlegają zwrotowi do oferenta.</t>
  </si>
  <si>
    <t>Ilość badań na okres 48 m-cy</t>
  </si>
  <si>
    <t>AMH</t>
  </si>
  <si>
    <t>TSH</t>
  </si>
  <si>
    <t xml:space="preserve">Zakup i sukcesywna dostawa odczynników do koagulologii oraz dzierżawa analizatora </t>
  </si>
  <si>
    <t>Czas protrombinowy</t>
  </si>
  <si>
    <t>APPT</t>
  </si>
  <si>
    <t>Fibryniogen</t>
  </si>
  <si>
    <t>Materiały kontrolne (codziennie 1 poziom naprzemiennie)</t>
  </si>
  <si>
    <t xml:space="preserve">Kontrola wykonywana raz dziennie naprzemiennie. </t>
  </si>
  <si>
    <t>WYMAGANE PARAMETRY TECHNICZNE DLA ANALIZATORA DO KOAGULOLOGII</t>
  </si>
  <si>
    <t>Wymagana kalibracja nie częściej jak raz na serie danego odczynnik</t>
  </si>
  <si>
    <t>Wymagana możliwość wykonywania oznaczeń z próbki pierwotnej z identyfikacją próbek pacjentów za pomocą czytnika</t>
  </si>
  <si>
    <t>Wymagane automatyczne pobieranie i utylizacja pojedynczych kuwet do pojemnika na odpady stałe</t>
  </si>
  <si>
    <t>Instrukacja obsługi analizatora w języku polskim (dostarczona wraz z dostawą analizatora)</t>
  </si>
  <si>
    <t xml:space="preserve">Aparat wyposażony w ekran dotykowy LCD, drukarkę oraz komputer przechowujący bazę danych stanowiące integralne części analizatora. </t>
  </si>
  <si>
    <t>Wymagania dotyczące analizatora</t>
  </si>
  <si>
    <t>TAK</t>
  </si>
  <si>
    <t>WYMAGANE DOTYCZĄCE ODCZYNNIKÓW, MATERIAŁÓW KONTROLNYCH I CZĘŚCI ZUŻYWALNYCH</t>
  </si>
  <si>
    <t xml:space="preserve">Wymagania </t>
  </si>
  <si>
    <t xml:space="preserve">Zamawiający wymaga, aby wszystkie odczynniki, materiały kontrolne i części zużywalne były od jednego producenta (Wykonawca musi dostarczyć oświadczenie producenta aparatu). </t>
  </si>
  <si>
    <t>Zaoferowane odczynniki muszą mieć aplikacje na w/w aparat.</t>
  </si>
  <si>
    <t>Odczynniki muszą mieć udokumentowaną walidację na danym aparacie (przedstawić odpowiedni dokument producneta).</t>
  </si>
  <si>
    <t xml:space="preserve">Oferta ma zawierać wszystkie odczynniki, kalibratory, materiały kontrolne i materiały eksploatacyjne niezbędne do wykonywania podanych ilości badań - zgodnie z instrukcjami wykonania badań i instrukcją obsługi oferowanego analizatora oraz z uwzględnieniem terminów ważności odczynników i czasu trwania umowy. </t>
  </si>
  <si>
    <t>Wymaga się zaoferowania materiałów kontrolnych na 2 poziomach (prawidłowy, patologiczny).</t>
  </si>
  <si>
    <t>Wymagana możliwość zamrażania materiału kontrolnego i kalibracyjnego (gwarancja producenta)</t>
  </si>
  <si>
    <t>Zakup i sukcesywna dostawa materiałów jednorazowych</t>
  </si>
  <si>
    <t>Probówko-strzykawka/probówka K3EDTA (hematologia), poj. 1,6 - 2,0 ml</t>
  </si>
  <si>
    <t>Probówka-strzykawka z cytrynianem (koagulologia), poj. 1,8 ml</t>
  </si>
  <si>
    <t>Probówko-strzykawka do surowicy z aktywatorem wykrzepiania, poj. 2,6 - 4,0 ml</t>
  </si>
  <si>
    <t>Probówko-strzykawka do surowicy z aktywatorem wykrzepiania, poj. 7,5 ml</t>
  </si>
  <si>
    <t>Probówko-strzykawka z heparyną litową, poj. 2,6 - 4,0 ml</t>
  </si>
  <si>
    <t xml:space="preserve">Probówko-strzykawka do OB. Kompatybilna ze statywem do OB., poj. 1,8 - 3,5 ml </t>
  </si>
  <si>
    <t>Probówko-strzykawka do OB. Do systemu zamkniętego nie wymagająca rurki do badania, poj. 3,5 ml</t>
  </si>
  <si>
    <t>Pipety do OB. Metoda manualna liniowa</t>
  </si>
  <si>
    <t>Igła systemowa bezpieczna zespolona fabrycznie z uchwytem, jałowa 0,8 mm, dł. 32 - 38 mm</t>
  </si>
  <si>
    <t>Igła motylkowa do pobierania krwi w systemie zamkniętym, zespolona fabrycznie z uchwytem, jałowa 0,6 - 0,9 mm, dł. Drenu 80 - 180 mm</t>
  </si>
  <si>
    <t>Bezpieczny, jednorazowy nakłuwacz automatyczny (nożykowy) o dopuszczalnych rozmiarach 21G x 1,5 mm lub 1,6 x 1,5 mm.</t>
  </si>
  <si>
    <t>Stazy jednorazowe</t>
  </si>
  <si>
    <t>Multiadaptery do wenflonów</t>
  </si>
  <si>
    <t>Probówki do mikrometody - na surowicę poj. 0,5 ml</t>
  </si>
  <si>
    <t>Probówki do mikrometody - na EDTA poj. 0,02 ml</t>
  </si>
  <si>
    <t>WYMAGANE PARAMETRY - zadanie 12</t>
  </si>
  <si>
    <t xml:space="preserve">Wymagane parametry </t>
  </si>
  <si>
    <t>Każda oferowana probówka powinna być opatrzona:
- datą ważności,
- numerem serii,
- czytelnym znacznikiem napełnienia,
- rodzajem użytego antykoagulantu.</t>
  </si>
  <si>
    <t>Wszystkie probówki z gwarancją wytwarzania próżni tuż przed pobraniem lub możliwość pobrania przez odciągnięcie tłoka.
System aspiracyjno-próżniowy nie dotyczy mikometody.</t>
  </si>
  <si>
    <t>Cały asortyment pochodzi od jednego producenta.</t>
  </si>
  <si>
    <t>Wszystkie igły systemowe bezpieczne z łącznikiem pakowane pojedynczo, sterylne.</t>
  </si>
  <si>
    <t>Wszystkie probówki wystandaryzowane i zapewniające pobranie odpowiedniej ilości krwi.</t>
  </si>
  <si>
    <t>1.      W przypadku udowodnionego niedoszacowania Wykonawca zobowiązuje się dostarczyć nieodpłatnie niedoszacowane pozycje z oferty cenowej.</t>
  </si>
  <si>
    <t>Możliwość zgłaszania awarii przez 5 dni w tygodniu w godzinach 7:30 - 20:00.</t>
  </si>
  <si>
    <t>Przegląd raz w roku – wykaz kosztów materiałów zużywalnych w trakcie przeglądu.</t>
  </si>
  <si>
    <t>1.      Użytkownik zastrzega sobie prawo do nie wykorzystania całkowitej ilości oferowanych w przetargu testów.</t>
  </si>
  <si>
    <t>System otwarty.</t>
  </si>
  <si>
    <t>Chłodzenie odczynników na pokładzie analizatora zapewniające rzeczywistą stałą temperaturę odczynników.</t>
  </si>
  <si>
    <t>Zewnętrzna kontrola jakości wyników badań ( RANDOX LUB LABQUALITY) dotycząca: ALB, AMYL, ALP, ALT, AST, ASO, TP, UIBC, CK, CHOL, HDL, LDL, CRP, PHOS, GGTP, GLU, CREA, UA, UREA, MG, TRIG, RF, CA, FE, LDH, LIPAZA, HbA1C, Na, K, Cl z częstotliwością 4 razy w roku przez cały okres trwania umowy - na koszt Dostawcy.</t>
  </si>
  <si>
    <t>1.      Użytkownik zastrzega sobie prawo do nie wykorzystania całkowitej ilości oferowanego w przetargu asortymentu.</t>
  </si>
  <si>
    <t xml:space="preserve">Wykonawca dostarczy wraz z ofertą nieodpłatnie 20 szt. każdego rodzaju asortymentu oferowanego w postępowaniu przetargowym w celu sprawdzenia zgodności z opisem i wymaganiami Zamawiającego (z wyjątkiem pozycji nr 11 - w tym przypadku 10 szt.). W przypadku stwierdzenia braku zgodności wymogów Zamawiającego w oferownaym asortymencie systemu zamkniętego będzie skutkowało odrzuceniem oferty.  </t>
  </si>
  <si>
    <t>usługa serwisowa</t>
  </si>
  <si>
    <t>4a</t>
  </si>
  <si>
    <t>Zakup i sukcesywna dostawa szybkich testów Clostridium difficile</t>
  </si>
  <si>
    <t>Oferent zobowiązany jest dostarczyć bezpłatnie próbki każdego asortymentu określonego  w formularzu cenowym (pozycja 1 -9), celem weryfikacji jakości. Próbki minimum 2 sztuki każdego asortymentu. Próbki nie podlegają zwrotowi do oferenta.</t>
  </si>
  <si>
    <t>Oferent zobowiązany jest dostarczyć bezpłatnie próbki asortymentu określonego  w formularzu cenowym, celem weryfikacji jakości. Próbki minimum 2 sztuki każdego asortymentu. Próbki nie podlegają zwrotowi do oferenta.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</si>
</sst>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[$-415]General"/>
    <numFmt numFmtId="167" formatCode="#,##0.0000&quot; zł&quot;"/>
    <numFmt numFmtId="168" formatCode="#,##0.00&quot; zł&quot;"/>
    <numFmt numFmtId="169" formatCode="&quot; &quot;#,##0.00&quot; zł &quot;;&quot;-&quot;#,##0.00&quot; zł &quot;;&quot; -&quot;#&quot; zł &quot;"/>
    <numFmt numFmtId="170" formatCode="#,##0.00&quot; &quot;[$zł-415];[Red]&quot;-&quot;#,##0.00&quot; &quot;[$zł-415]"/>
  </numFmts>
  <fonts count="16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b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7E4BD"/>
        <bgColor rgb="FFD7E4BD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 applyNumberFormat="0" applyBorder="0" applyProtection="0"/>
    <xf numFmtId="0" fontId="9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70" fontId="12" fillId="0" borderId="0" applyBorder="0" applyProtection="0"/>
  </cellStyleXfs>
  <cellXfs count="317">
    <xf numFmtId="0" fontId="0" fillId="0" borderId="0" xfId="0" applyFont="1" applyAlignment="1"/>
    <xf numFmtId="0" fontId="2" fillId="2" borderId="2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/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49" fontId="2" fillId="2" borderId="2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3" fillId="0" borderId="0" xfId="0" applyFont="1" applyAlignment="1"/>
    <xf numFmtId="49" fontId="2" fillId="2" borderId="15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/>
    <xf numFmtId="0" fontId="3" fillId="2" borderId="12" xfId="0" applyFont="1" applyFill="1" applyBorder="1" applyAlignment="1"/>
    <xf numFmtId="0" fontId="3" fillId="2" borderId="19" xfId="0" applyFont="1" applyFill="1" applyBorder="1" applyAlignment="1"/>
    <xf numFmtId="0" fontId="3" fillId="2" borderId="14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49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0" fontId="3" fillId="2" borderId="27" xfId="0" applyFont="1" applyFill="1" applyBorder="1" applyAlignment="1"/>
    <xf numFmtId="49" fontId="3" fillId="2" borderId="1" xfId="0" applyNumberFormat="1" applyFont="1" applyFill="1" applyBorder="1" applyAlignment="1"/>
    <xf numFmtId="0" fontId="3" fillId="0" borderId="0" xfId="0" applyNumberFormat="1" applyFont="1" applyAlignment="1"/>
    <xf numFmtId="49" fontId="3" fillId="2" borderId="3" xfId="0" applyNumberFormat="1" applyFont="1" applyFill="1" applyBorder="1" applyAlignment="1">
      <alignment vertical="center" wrapText="1"/>
    </xf>
    <xf numFmtId="165" fontId="3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wrapText="1"/>
    </xf>
    <xf numFmtId="49" fontId="2" fillId="2" borderId="26" xfId="0" applyNumberFormat="1" applyFont="1" applyFill="1" applyBorder="1" applyAlignment="1">
      <alignment vertical="center" wrapText="1"/>
    </xf>
    <xf numFmtId="165" fontId="3" fillId="2" borderId="26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/>
    <xf numFmtId="0" fontId="3" fillId="0" borderId="10" xfId="0" applyNumberFormat="1" applyFont="1" applyBorder="1" applyAlignment="1">
      <alignment wrapText="1"/>
    </xf>
    <xf numFmtId="165" fontId="3" fillId="2" borderId="3" xfId="0" applyNumberFormat="1" applyFont="1" applyFill="1" applyBorder="1" applyAlignment="1"/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/>
    <xf numFmtId="0" fontId="3" fillId="0" borderId="21" xfId="0" applyFont="1" applyBorder="1" applyAlignment="1"/>
    <xf numFmtId="0" fontId="3" fillId="0" borderId="10" xfId="0" applyFont="1" applyBorder="1" applyAlignment="1"/>
    <xf numFmtId="0" fontId="3" fillId="0" borderId="16" xfId="0" applyNumberFormat="1" applyFont="1" applyBorder="1" applyAlignment="1"/>
    <xf numFmtId="0" fontId="3" fillId="0" borderId="32" xfId="0" applyNumberFormat="1" applyFont="1" applyBorder="1" applyAlignment="1"/>
    <xf numFmtId="0" fontId="3" fillId="0" borderId="33" xfId="0" applyNumberFormat="1" applyFont="1" applyBorder="1" applyAlignment="1"/>
    <xf numFmtId="0" fontId="3" fillId="0" borderId="34" xfId="0" applyNumberFormat="1" applyFont="1" applyBorder="1" applyAlignment="1"/>
    <xf numFmtId="0" fontId="3" fillId="0" borderId="0" xfId="0" applyNumberFormat="1" applyFont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165" fontId="3" fillId="3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2" fillId="3" borderId="10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3" fillId="2" borderId="26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wrapText="1"/>
    </xf>
    <xf numFmtId="49" fontId="4" fillId="4" borderId="10" xfId="3" applyNumberFormat="1" applyFont="1" applyFill="1" applyBorder="1" applyAlignment="1" applyProtection="1">
      <alignment vertical="center" wrapText="1"/>
    </xf>
    <xf numFmtId="49" fontId="4" fillId="4" borderId="10" xfId="3" applyNumberFormat="1" applyFont="1" applyFill="1" applyBorder="1" applyAlignment="1" applyProtection="1">
      <alignment horizontal="justify" vertical="center" wrapText="1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4" fillId="0" borderId="10" xfId="3" applyNumberFormat="1" applyFont="1" applyFill="1" applyBorder="1" applyAlignment="1" applyProtection="1">
      <alignment vertical="center" wrapText="1"/>
    </xf>
    <xf numFmtId="166" fontId="4" fillId="0" borderId="10" xfId="3" applyNumberFormat="1" applyFont="1" applyFill="1" applyBorder="1" applyAlignment="1" applyProtection="1">
      <alignment wrapText="1"/>
    </xf>
    <xf numFmtId="166" fontId="4" fillId="0" borderId="10" xfId="3" applyNumberFormat="1" applyFont="1" applyFill="1" applyBorder="1" applyAlignment="1" applyProtection="1">
      <alignment horizontal="justify" vertical="center"/>
    </xf>
    <xf numFmtId="166" fontId="4" fillId="0" borderId="10" xfId="3" applyNumberFormat="1" applyFont="1" applyFill="1" applyBorder="1" applyAlignment="1" applyProtection="1">
      <alignment vertical="center"/>
    </xf>
    <xf numFmtId="0" fontId="3" fillId="0" borderId="10" xfId="0" applyNumberFormat="1" applyFont="1" applyBorder="1" applyAlignment="1">
      <alignment horizontal="center" vertical="center"/>
    </xf>
    <xf numFmtId="49" fontId="4" fillId="4" borderId="10" xfId="3" applyNumberFormat="1" applyFont="1" applyFill="1" applyBorder="1" applyAlignment="1" applyProtection="1">
      <alignment horizontal="left" vertical="center" wrapText="1"/>
    </xf>
    <xf numFmtId="49" fontId="5" fillId="4" borderId="10" xfId="3" applyNumberFormat="1" applyFont="1" applyFill="1" applyBorder="1" applyAlignment="1" applyProtection="1">
      <alignment horizontal="left" vertical="center" wrapText="1"/>
    </xf>
    <xf numFmtId="166" fontId="8" fillId="4" borderId="42" xfId="3" applyNumberFormat="1" applyFont="1" applyFill="1" applyBorder="1" applyAlignment="1" applyProtection="1">
      <alignment horizontal="center"/>
    </xf>
    <xf numFmtId="166" fontId="5" fillId="4" borderId="43" xfId="3" applyNumberFormat="1" applyFont="1" applyFill="1" applyBorder="1" applyAlignment="1" applyProtection="1">
      <alignment horizontal="right"/>
    </xf>
    <xf numFmtId="166" fontId="8" fillId="4" borderId="40" xfId="3" applyNumberFormat="1" applyFont="1" applyFill="1" applyBorder="1" applyAlignment="1" applyProtection="1">
      <alignment horizontal="center"/>
    </xf>
    <xf numFmtId="166" fontId="8" fillId="4" borderId="44" xfId="3" applyNumberFormat="1" applyFont="1" applyFill="1" applyBorder="1" applyAlignment="1" applyProtection="1">
      <alignment horizontal="center"/>
    </xf>
    <xf numFmtId="166" fontId="8" fillId="4" borderId="42" xfId="3" applyNumberFormat="1" applyFont="1" applyFill="1" applyBorder="1" applyAlignment="1" applyProtection="1">
      <alignment horizontal="right"/>
    </xf>
    <xf numFmtId="166" fontId="8" fillId="4" borderId="45" xfId="3" applyNumberFormat="1" applyFont="1" applyFill="1" applyBorder="1" applyAlignment="1" applyProtection="1">
      <alignment horizontal="center"/>
    </xf>
    <xf numFmtId="166" fontId="5" fillId="4" borderId="40" xfId="3" applyNumberFormat="1" applyFont="1" applyFill="1" applyBorder="1" applyAlignment="1" applyProtection="1">
      <alignment horizontal="center"/>
    </xf>
    <xf numFmtId="49" fontId="10" fillId="4" borderId="10" xfId="3" applyNumberFormat="1" applyFont="1" applyFill="1" applyBorder="1" applyAlignment="1" applyProtection="1">
      <alignment horizontal="center" vertical="center" wrapText="1"/>
    </xf>
    <xf numFmtId="49" fontId="8" fillId="4" borderId="10" xfId="3" applyNumberFormat="1" applyFont="1" applyFill="1" applyBorder="1" applyAlignment="1" applyProtection="1">
      <alignment horizontal="center" vertical="center" wrapText="1"/>
    </xf>
    <xf numFmtId="49" fontId="5" fillId="4" borderId="10" xfId="3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6" fontId="5" fillId="4" borderId="0" xfId="3" applyNumberFormat="1" applyFont="1" applyFill="1" applyBorder="1" applyAlignment="1" applyProtection="1">
      <alignment horizontal="center" vertical="center"/>
    </xf>
    <xf numFmtId="166" fontId="5" fillId="4" borderId="51" xfId="3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/>
    <xf numFmtId="164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49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6" xfId="0" applyFont="1" applyFill="1" applyBorder="1" applyAlignment="1">
      <alignment vertical="center"/>
    </xf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right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3" fillId="2" borderId="3" xfId="0" applyNumberFormat="1" applyFont="1" applyFill="1" applyBorder="1" applyAlignment="1"/>
    <xf numFmtId="165" fontId="2" fillId="3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5" fillId="4" borderId="39" xfId="3" applyNumberFormat="1" applyFont="1" applyFill="1" applyBorder="1" applyAlignment="1" applyProtection="1">
      <alignment horizontal="center"/>
    </xf>
    <xf numFmtId="166" fontId="5" fillId="4" borderId="39" xfId="3" applyNumberFormat="1" applyFont="1" applyFill="1" applyBorder="1" applyAlignment="1" applyProtection="1">
      <alignment horizontal="center"/>
    </xf>
    <xf numFmtId="0" fontId="4" fillId="0" borderId="0" xfId="3" applyFont="1" applyFill="1" applyAlignment="1" applyProtection="1"/>
    <xf numFmtId="166" fontId="5" fillId="4" borderId="42" xfId="3" applyNumberFormat="1" applyFont="1" applyFill="1" applyBorder="1" applyAlignment="1" applyProtection="1">
      <alignment horizontal="center"/>
    </xf>
    <xf numFmtId="166" fontId="5" fillId="4" borderId="44" xfId="3" applyNumberFormat="1" applyFont="1" applyFill="1" applyBorder="1" applyAlignment="1" applyProtection="1">
      <alignment horizontal="center"/>
    </xf>
    <xf numFmtId="166" fontId="5" fillId="4" borderId="42" xfId="3" applyNumberFormat="1" applyFont="1" applyFill="1" applyBorder="1" applyAlignment="1" applyProtection="1">
      <alignment horizontal="right"/>
    </xf>
    <xf numFmtId="166" fontId="5" fillId="4" borderId="45" xfId="3" applyNumberFormat="1" applyFont="1" applyFill="1" applyBorder="1" applyAlignment="1" applyProtection="1">
      <alignment horizontal="center"/>
    </xf>
    <xf numFmtId="49" fontId="5" fillId="4" borderId="42" xfId="3" applyNumberFormat="1" applyFont="1" applyFill="1" applyBorder="1" applyAlignment="1" applyProtection="1">
      <alignment horizontal="center"/>
    </xf>
    <xf numFmtId="49" fontId="4" fillId="4" borderId="10" xfId="3" applyNumberFormat="1" applyFont="1" applyFill="1" applyBorder="1" applyAlignment="1" applyProtection="1">
      <alignment horizontal="center" vertical="center" wrapText="1"/>
    </xf>
    <xf numFmtId="166" fontId="4" fillId="4" borderId="47" xfId="3" applyNumberFormat="1" applyFont="1" applyFill="1" applyBorder="1" applyAlignment="1" applyProtection="1">
      <alignment horizontal="center" vertical="center"/>
    </xf>
    <xf numFmtId="49" fontId="4" fillId="4" borderId="10" xfId="3" applyNumberFormat="1" applyFont="1" applyFill="1" applyBorder="1" applyAlignment="1" applyProtection="1">
      <alignment horizontal="center" vertical="center"/>
    </xf>
    <xf numFmtId="167" fontId="4" fillId="4" borderId="10" xfId="3" applyNumberFormat="1" applyFont="1" applyFill="1" applyBorder="1" applyAlignment="1" applyProtection="1">
      <alignment horizontal="center" vertical="center"/>
    </xf>
    <xf numFmtId="168" fontId="4" fillId="5" borderId="10" xfId="3" applyNumberFormat="1" applyFont="1" applyFill="1" applyBorder="1" applyAlignment="1" applyProtection="1">
      <alignment horizontal="center" vertical="center"/>
    </xf>
    <xf numFmtId="168" fontId="4" fillId="4" borderId="10" xfId="3" applyNumberFormat="1" applyFont="1" applyFill="1" applyBorder="1" applyAlignment="1" applyProtection="1">
      <alignment horizontal="center" vertical="center"/>
    </xf>
    <xf numFmtId="169" fontId="4" fillId="4" borderId="10" xfId="3" applyNumberFormat="1" applyFont="1" applyFill="1" applyBorder="1" applyAlignment="1" applyProtection="1">
      <alignment horizontal="center" vertical="center"/>
    </xf>
    <xf numFmtId="166" fontId="4" fillId="4" borderId="10" xfId="3" applyNumberFormat="1" applyFont="1" applyFill="1" applyBorder="1" applyAlignment="1" applyProtection="1">
      <alignment horizontal="center" vertical="center"/>
    </xf>
    <xf numFmtId="169" fontId="5" fillId="4" borderId="10" xfId="3" applyNumberFormat="1" applyFont="1" applyFill="1" applyBorder="1" applyAlignment="1" applyProtection="1">
      <alignment vertical="center"/>
    </xf>
    <xf numFmtId="169" fontId="5" fillId="4" borderId="0" xfId="3" applyNumberFormat="1" applyFont="1" applyFill="1" applyBorder="1" applyAlignment="1" applyProtection="1">
      <alignment vertical="center"/>
    </xf>
    <xf numFmtId="169" fontId="4" fillId="4" borderId="46" xfId="3" applyNumberFormat="1" applyFont="1" applyFill="1" applyBorder="1" applyAlignment="1" applyProtection="1">
      <alignment vertical="center"/>
    </xf>
    <xf numFmtId="166" fontId="4" fillId="0" borderId="0" xfId="3" applyNumberFormat="1" applyFont="1" applyFill="1" applyAlignment="1" applyProtection="1"/>
    <xf numFmtId="169" fontId="4" fillId="4" borderId="39" xfId="3" applyNumberFormat="1" applyFont="1" applyFill="1" applyBorder="1" applyAlignment="1" applyProtection="1">
      <alignment vertical="center"/>
    </xf>
    <xf numFmtId="0" fontId="4" fillId="0" borderId="0" xfId="4" applyFont="1"/>
    <xf numFmtId="0" fontId="4" fillId="0" borderId="10" xfId="3" applyFont="1" applyFill="1" applyBorder="1" applyAlignment="1" applyProtection="1">
      <alignment horizontal="left" vertical="center" wrapText="1"/>
    </xf>
    <xf numFmtId="0" fontId="4" fillId="0" borderId="10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center" vertical="center"/>
    </xf>
    <xf numFmtId="0" fontId="5" fillId="0" borderId="10" xfId="4" applyFont="1" applyBorder="1"/>
    <xf numFmtId="168" fontId="5" fillId="3" borderId="10" xfId="4" applyNumberFormat="1" applyFont="1" applyFill="1" applyBorder="1" applyAlignment="1">
      <alignment horizontal="center" vertical="center"/>
    </xf>
    <xf numFmtId="168" fontId="5" fillId="0" borderId="10" xfId="4" applyNumberFormat="1" applyFont="1" applyFill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1" xfId="4" applyFont="1" applyBorder="1"/>
    <xf numFmtId="168" fontId="5" fillId="0" borderId="0" xfId="4" applyNumberFormat="1" applyFont="1" applyFill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0" xfId="4" applyFont="1" applyBorder="1" applyAlignment="1">
      <alignment horizontal="left" vertical="center"/>
    </xf>
    <xf numFmtId="3" fontId="4" fillId="0" borderId="10" xfId="4" applyNumberFormat="1" applyFont="1" applyBorder="1" applyAlignment="1">
      <alignment horizontal="center" vertical="center"/>
    </xf>
    <xf numFmtId="165" fontId="4" fillId="0" borderId="10" xfId="4" applyNumberFormat="1" applyFont="1" applyBorder="1" applyAlignment="1">
      <alignment horizontal="center" vertical="center"/>
    </xf>
    <xf numFmtId="165" fontId="4" fillId="3" borderId="10" xfId="4" applyNumberFormat="1" applyFont="1" applyFill="1" applyBorder="1" applyAlignment="1">
      <alignment horizontal="center" vertical="center"/>
    </xf>
    <xf numFmtId="0" fontId="4" fillId="0" borderId="10" xfId="4" applyFont="1" applyBorder="1"/>
    <xf numFmtId="165" fontId="4" fillId="0" borderId="10" xfId="4" applyNumberFormat="1" applyFont="1" applyBorder="1"/>
    <xf numFmtId="165" fontId="5" fillId="3" borderId="10" xfId="4" applyNumberFormat="1" applyFont="1" applyFill="1" applyBorder="1" applyAlignment="1">
      <alignment horizontal="center" vertical="center"/>
    </xf>
    <xf numFmtId="165" fontId="5" fillId="0" borderId="10" xfId="4" applyNumberFormat="1" applyFont="1" applyFill="1" applyBorder="1" applyAlignment="1">
      <alignment horizontal="center" vertical="center"/>
    </xf>
    <xf numFmtId="170" fontId="4" fillId="0" borderId="0" xfId="4" applyNumberFormat="1" applyFont="1"/>
    <xf numFmtId="0" fontId="5" fillId="0" borderId="0" xfId="4" applyFont="1"/>
    <xf numFmtId="166" fontId="5" fillId="4" borderId="51" xfId="3" applyNumberFormat="1" applyFont="1" applyFill="1" applyBorder="1" applyAlignment="1" applyProtection="1">
      <alignment horizontal="center" vertical="center" wrapText="1"/>
    </xf>
    <xf numFmtId="166" fontId="5" fillId="4" borderId="0" xfId="3" applyNumberFormat="1" applyFont="1" applyFill="1" applyBorder="1" applyAlignment="1" applyProtection="1">
      <alignment horizontal="center" vertical="center" wrapText="1"/>
    </xf>
    <xf numFmtId="166" fontId="5" fillId="4" borderId="51" xfId="3" applyNumberFormat="1" applyFont="1" applyFill="1" applyBorder="1" applyAlignment="1" applyProtection="1">
      <alignment horizontal="center" wrapText="1"/>
    </xf>
    <xf numFmtId="166" fontId="5" fillId="4" borderId="0" xfId="3" applyNumberFormat="1" applyFont="1" applyFill="1" applyBorder="1" applyAlignment="1" applyProtection="1">
      <alignment horizontal="center" wrapText="1"/>
    </xf>
    <xf numFmtId="0" fontId="5" fillId="0" borderId="10" xfId="4" applyFont="1" applyBorder="1" applyAlignment="1">
      <alignment horizontal="center"/>
    </xf>
    <xf numFmtId="165" fontId="5" fillId="3" borderId="10" xfId="4" applyNumberFormat="1" applyFont="1" applyFill="1" applyBorder="1" applyAlignment="1">
      <alignment horizontal="center"/>
    </xf>
    <xf numFmtId="165" fontId="5" fillId="0" borderId="10" xfId="4" applyNumberFormat="1" applyFont="1" applyBorder="1" applyAlignment="1">
      <alignment horizontal="center"/>
    </xf>
    <xf numFmtId="0" fontId="13" fillId="0" borderId="0" xfId="4" applyFont="1"/>
    <xf numFmtId="165" fontId="5" fillId="0" borderId="10" xfId="4" applyNumberFormat="1" applyFont="1" applyBorder="1" applyAlignment="1">
      <alignment horizontal="center" vertical="center"/>
    </xf>
    <xf numFmtId="0" fontId="9" fillId="0" borderId="0" xfId="4" applyFont="1"/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wrapText="1"/>
    </xf>
    <xf numFmtId="166" fontId="14" fillId="4" borderId="43" xfId="3" applyNumberFormat="1" applyFont="1" applyFill="1" applyBorder="1" applyAlignment="1">
      <alignment horizontal="right"/>
    </xf>
    <xf numFmtId="166" fontId="14" fillId="4" borderId="40" xfId="3" applyNumberFormat="1" applyFont="1" applyFill="1" applyBorder="1" applyAlignment="1">
      <alignment horizontal="center"/>
    </xf>
    <xf numFmtId="166" fontId="14" fillId="4" borderId="44" xfId="3" applyNumberFormat="1" applyFont="1" applyFill="1" applyBorder="1" applyAlignment="1">
      <alignment horizontal="center"/>
    </xf>
    <xf numFmtId="166" fontId="14" fillId="4" borderId="42" xfId="3" applyNumberFormat="1" applyFont="1" applyFill="1" applyBorder="1" applyAlignment="1">
      <alignment horizontal="center"/>
    </xf>
    <xf numFmtId="166" fontId="14" fillId="4" borderId="42" xfId="3" applyNumberFormat="1" applyFont="1" applyFill="1" applyBorder="1" applyAlignment="1">
      <alignment horizontal="right"/>
    </xf>
    <xf numFmtId="166" fontId="14" fillId="4" borderId="45" xfId="3" applyNumberFormat="1" applyFont="1" applyFill="1" applyBorder="1" applyAlignment="1">
      <alignment horizontal="center"/>
    </xf>
    <xf numFmtId="166" fontId="14" fillId="4" borderId="51" xfId="3" applyNumberFormat="1" applyFont="1" applyFill="1" applyBorder="1" applyAlignment="1">
      <alignment horizontal="center" wrapText="1"/>
    </xf>
    <xf numFmtId="166" fontId="14" fillId="4" borderId="0" xfId="3" applyNumberFormat="1" applyFont="1" applyFill="1" applyBorder="1" applyAlignment="1">
      <alignment horizontal="center" wrapText="1"/>
    </xf>
    <xf numFmtId="49" fontId="14" fillId="4" borderId="10" xfId="3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9" fillId="4" borderId="10" xfId="3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/>
    </xf>
    <xf numFmtId="165" fontId="9" fillId="0" borderId="10" xfId="4" applyNumberFormat="1" applyFont="1" applyBorder="1" applyAlignment="1">
      <alignment horizontal="center" vertical="center"/>
    </xf>
    <xf numFmtId="165" fontId="9" fillId="3" borderId="10" xfId="4" applyNumberFormat="1" applyFont="1" applyFill="1" applyBorder="1" applyAlignment="1">
      <alignment horizontal="center" vertical="center"/>
    </xf>
    <xf numFmtId="165" fontId="14" fillId="3" borderId="10" xfId="4" applyNumberFormat="1" applyFont="1" applyFill="1" applyBorder="1" applyAlignment="1">
      <alignment horizontal="center" vertical="center"/>
    </xf>
    <xf numFmtId="165" fontId="14" fillId="0" borderId="10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4" fillId="0" borderId="0" xfId="4" applyFont="1"/>
    <xf numFmtId="0" fontId="4" fillId="0" borderId="0" xfId="0" applyFont="1" applyAlignment="1">
      <alignment horizontal="left" vertical="center" wrapText="1" indent="4"/>
    </xf>
    <xf numFmtId="0" fontId="6" fillId="0" borderId="0" xfId="0" applyFont="1" applyBorder="1" applyAlignment="1">
      <alignment horizontal="center" vertical="center"/>
    </xf>
    <xf numFmtId="0" fontId="4" fillId="0" borderId="0" xfId="4" applyFont="1"/>
    <xf numFmtId="0" fontId="3" fillId="2" borderId="0" xfId="0" applyFont="1" applyFill="1" applyBorder="1" applyAlignment="1"/>
    <xf numFmtId="0" fontId="3" fillId="2" borderId="28" xfId="0" applyNumberFormat="1" applyFont="1" applyFill="1" applyBorder="1" applyAlignment="1">
      <alignment horizontal="center" vertical="center"/>
    </xf>
    <xf numFmtId="49" fontId="4" fillId="4" borderId="29" xfId="3" applyNumberFormat="1" applyFont="1" applyFill="1" applyBorder="1" applyAlignment="1" applyProtection="1">
      <alignment horizontal="left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/>
    <xf numFmtId="0" fontId="4" fillId="0" borderId="47" xfId="3" applyFont="1" applyFill="1" applyBorder="1" applyAlignment="1" applyProtection="1">
      <alignment horizontal="left" vertical="center" wrapText="1"/>
    </xf>
    <xf numFmtId="3" fontId="4" fillId="4" borderId="10" xfId="3" applyNumberFormat="1" applyFont="1" applyFill="1" applyBorder="1" applyAlignment="1" applyProtection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0" borderId="29" xfId="0" applyNumberFormat="1" applyFont="1" applyBorder="1" applyAlignment="1">
      <alignment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/>
    <xf numFmtId="0" fontId="4" fillId="0" borderId="0" xfId="4" applyFont="1"/>
    <xf numFmtId="0" fontId="6" fillId="0" borderId="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wrapText="1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6" fontId="5" fillId="4" borderId="48" xfId="3" applyNumberFormat="1" applyFont="1" applyFill="1" applyBorder="1" applyAlignment="1" applyProtection="1">
      <alignment horizontal="center" vertical="center"/>
    </xf>
    <xf numFmtId="166" fontId="5" fillId="4" borderId="49" xfId="3" applyNumberFormat="1" applyFont="1" applyFill="1" applyBorder="1" applyAlignment="1" applyProtection="1">
      <alignment horizontal="center" vertical="center"/>
    </xf>
    <xf numFmtId="166" fontId="5" fillId="4" borderId="50" xfId="3" applyNumberFormat="1" applyFont="1" applyFill="1" applyBorder="1" applyAlignment="1" applyProtection="1">
      <alignment horizontal="center" vertical="center"/>
    </xf>
    <xf numFmtId="0" fontId="4" fillId="0" borderId="0" xfId="4" applyFont="1" applyBorder="1" applyAlignment="1">
      <alignment horizontal="left" vertical="center" wrapText="1"/>
    </xf>
    <xf numFmtId="166" fontId="14" fillId="4" borderId="48" xfId="3" applyNumberFormat="1" applyFont="1" applyFill="1" applyBorder="1" applyAlignment="1">
      <alignment horizontal="center" vertical="center" wrapText="1"/>
    </xf>
    <xf numFmtId="166" fontId="14" fillId="4" borderId="49" xfId="3" applyNumberFormat="1" applyFont="1" applyFill="1" applyBorder="1" applyAlignment="1">
      <alignment horizontal="center" vertical="center" wrapText="1"/>
    </xf>
    <xf numFmtId="166" fontId="14" fillId="4" borderId="50" xfId="3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wrapText="1"/>
    </xf>
    <xf numFmtId="0" fontId="4" fillId="0" borderId="0" xfId="4" applyFont="1" applyAlignment="1">
      <alignment vertical="center" wrapText="1"/>
    </xf>
    <xf numFmtId="166" fontId="5" fillId="4" borderId="48" xfId="3" applyNumberFormat="1" applyFont="1" applyFill="1" applyBorder="1" applyAlignment="1" applyProtection="1">
      <alignment horizontal="center" vertical="center" wrapText="1"/>
    </xf>
    <xf numFmtId="166" fontId="5" fillId="4" borderId="49" xfId="3" applyNumberFormat="1" applyFont="1" applyFill="1" applyBorder="1" applyAlignment="1" applyProtection="1">
      <alignment horizontal="center" vertical="center" wrapText="1"/>
    </xf>
    <xf numFmtId="166" fontId="5" fillId="4" borderId="50" xfId="3" applyNumberFormat="1" applyFont="1" applyFill="1" applyBorder="1" applyAlignment="1" applyProtection="1">
      <alignment horizontal="center" vertical="center" wrapText="1"/>
    </xf>
    <xf numFmtId="166" fontId="4" fillId="0" borderId="51" xfId="3" applyNumberFormat="1" applyFont="1" applyFill="1" applyBorder="1" applyAlignment="1" applyProtection="1">
      <alignment horizontal="left" vertical="center" wrapText="1"/>
    </xf>
    <xf numFmtId="166" fontId="4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4" applyFont="1" applyAlignment="1">
      <alignment horizontal="left" vertical="center" wrapText="1"/>
    </xf>
    <xf numFmtId="0" fontId="4" fillId="0" borderId="0" xfId="4" applyFont="1"/>
    <xf numFmtId="166" fontId="4" fillId="0" borderId="52" xfId="3" applyNumberFormat="1" applyFont="1" applyFill="1" applyBorder="1" applyAlignment="1" applyProtection="1">
      <alignment horizontal="left" vertical="center" wrapText="1"/>
    </xf>
    <xf numFmtId="166" fontId="4" fillId="0" borderId="11" xfId="3" applyNumberFormat="1" applyFont="1" applyFill="1" applyBorder="1" applyAlignment="1" applyProtection="1">
      <alignment horizontal="left" vertic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topLeftCell="A19" zoomScaleNormal="100" workbookViewId="0">
      <selection activeCell="D40" sqref="D40:D43"/>
    </sheetView>
  </sheetViews>
  <sheetFormatPr defaultColWidth="8.85546875" defaultRowHeight="14.25" customHeight="1"/>
  <cols>
    <col min="1" max="1" width="4.7109375" style="48" customWidth="1"/>
    <col min="2" max="2" width="32.42578125" style="48" customWidth="1"/>
    <col min="3" max="3" width="14.5703125" style="48" customWidth="1"/>
    <col min="4" max="4" width="11.5703125" style="48" customWidth="1"/>
    <col min="5" max="5" width="15.140625" style="48" customWidth="1"/>
    <col min="6" max="6" width="7.85546875" style="48" customWidth="1"/>
    <col min="7" max="8" width="13" style="48" customWidth="1"/>
    <col min="9" max="9" width="14.7109375" style="48" customWidth="1"/>
    <col min="10" max="10" width="14.42578125" style="48" customWidth="1"/>
    <col min="11" max="11" width="12.28515625" style="48" customWidth="1"/>
    <col min="12" max="12" width="14.42578125" style="48" customWidth="1"/>
    <col min="13" max="13" width="13.28515625" style="48" customWidth="1"/>
    <col min="14" max="255" width="8.85546875" style="25" customWidth="1"/>
    <col min="256" max="16384" width="8.85546875" style="25"/>
  </cols>
  <sheetData>
    <row r="1" spans="1:22" ht="14.25" customHeight="1">
      <c r="J1" s="48" t="s">
        <v>159</v>
      </c>
    </row>
    <row r="2" spans="1:22" ht="15" customHeight="1">
      <c r="A2" s="124"/>
      <c r="B2" s="125" t="s">
        <v>33</v>
      </c>
      <c r="C2" s="126">
        <v>1</v>
      </c>
      <c r="E2" s="127"/>
      <c r="F2" s="127"/>
      <c r="G2" s="127"/>
      <c r="H2" s="127"/>
      <c r="I2" s="127"/>
      <c r="J2" s="127"/>
      <c r="K2" s="127"/>
      <c r="L2" s="127"/>
      <c r="M2" s="128"/>
      <c r="N2" s="130"/>
      <c r="O2" s="127"/>
      <c r="P2" s="127"/>
      <c r="Q2" s="127"/>
      <c r="R2" s="127"/>
      <c r="S2" s="127"/>
      <c r="T2" s="127"/>
      <c r="U2" s="127"/>
      <c r="V2" s="127"/>
    </row>
    <row r="3" spans="1:22" ht="13.7" customHeight="1">
      <c r="A3" s="124"/>
      <c r="B3" s="13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26.25" customHeight="1">
      <c r="A4" s="124"/>
      <c r="B4" s="125" t="s">
        <v>32</v>
      </c>
      <c r="C4" s="276" t="s">
        <v>34</v>
      </c>
      <c r="D4" s="277"/>
      <c r="E4" s="277"/>
      <c r="F4" s="277"/>
      <c r="G4" s="277"/>
      <c r="H4" s="277"/>
      <c r="I4" s="277"/>
      <c r="J4" s="277"/>
      <c r="K4" s="278"/>
      <c r="L4" s="129"/>
      <c r="M4" s="128"/>
      <c r="N4" s="273"/>
      <c r="O4" s="273"/>
      <c r="P4" s="273"/>
      <c r="Q4" s="273"/>
      <c r="R4" s="273"/>
      <c r="S4" s="273"/>
      <c r="T4" s="273"/>
      <c r="U4" s="273"/>
      <c r="V4" s="129"/>
    </row>
    <row r="5" spans="1:22" ht="15" customHeight="1">
      <c r="A5" s="34"/>
      <c r="B5" s="132"/>
      <c r="C5" s="133"/>
      <c r="D5" s="133"/>
      <c r="E5" s="133"/>
      <c r="F5" s="134"/>
      <c r="G5" s="133"/>
      <c r="H5" s="133"/>
      <c r="I5" s="133"/>
      <c r="J5" s="133"/>
      <c r="K5" s="133"/>
      <c r="L5" s="135"/>
      <c r="M5" s="136"/>
      <c r="N5" s="136"/>
      <c r="O5" s="136"/>
      <c r="P5" s="137"/>
      <c r="Q5" s="136"/>
      <c r="R5" s="136"/>
      <c r="S5" s="136"/>
      <c r="T5" s="136"/>
      <c r="U5" s="136"/>
      <c r="V5" s="136"/>
    </row>
    <row r="6" spans="1:22" ht="51">
      <c r="A6" s="36" t="s">
        <v>95</v>
      </c>
      <c r="B6" s="2" t="s">
        <v>0</v>
      </c>
      <c r="C6" s="2" t="s">
        <v>251</v>
      </c>
      <c r="D6" s="36" t="s">
        <v>96</v>
      </c>
      <c r="E6" s="2" t="s">
        <v>24</v>
      </c>
      <c r="F6" s="2" t="s">
        <v>2</v>
      </c>
      <c r="G6" s="2" t="s">
        <v>258</v>
      </c>
      <c r="H6" s="36" t="s">
        <v>97</v>
      </c>
      <c r="I6" s="36" t="s">
        <v>98</v>
      </c>
      <c r="J6" s="2" t="s">
        <v>3</v>
      </c>
      <c r="K6" s="36" t="s">
        <v>99</v>
      </c>
      <c r="L6" s="61" t="s">
        <v>4</v>
      </c>
      <c r="M6" s="138" t="s">
        <v>5</v>
      </c>
    </row>
    <row r="7" spans="1:22" ht="12.75">
      <c r="A7" s="4">
        <v>1</v>
      </c>
      <c r="B7" s="139" t="s">
        <v>44</v>
      </c>
      <c r="C7" s="121">
        <v>24000</v>
      </c>
      <c r="D7" s="42" t="s">
        <v>11</v>
      </c>
      <c r="E7" s="140"/>
      <c r="F7" s="141"/>
      <c r="G7" s="4"/>
      <c r="H7" s="38"/>
      <c r="I7" s="38"/>
      <c r="J7" s="164">
        <f>H7*G7</f>
        <v>0</v>
      </c>
      <c r="K7" s="38">
        <f>(I7-H7)*G7</f>
        <v>0</v>
      </c>
      <c r="L7" s="164">
        <f>J7+K7</f>
        <v>0</v>
      </c>
      <c r="M7" s="142"/>
    </row>
    <row r="8" spans="1:22" ht="12.75">
      <c r="A8" s="4">
        <f t="shared" ref="A8:A38" si="0">A7+1</f>
        <v>2</v>
      </c>
      <c r="B8" s="139" t="s">
        <v>45</v>
      </c>
      <c r="C8" s="121">
        <v>29000</v>
      </c>
      <c r="D8" s="42" t="s">
        <v>11</v>
      </c>
      <c r="E8" s="140"/>
      <c r="F8" s="141"/>
      <c r="G8" s="4"/>
      <c r="H8" s="38"/>
      <c r="I8" s="38"/>
      <c r="J8" s="164">
        <f t="shared" ref="J8:J43" si="1">H8*G8</f>
        <v>0</v>
      </c>
      <c r="K8" s="38">
        <f t="shared" ref="K8:K43" si="2">(I8-H8)*G8</f>
        <v>0</v>
      </c>
      <c r="L8" s="164">
        <f t="shared" ref="L8:L57" si="3">J8+K8</f>
        <v>0</v>
      </c>
      <c r="M8" s="144"/>
    </row>
    <row r="9" spans="1:22" ht="12.75">
      <c r="A9" s="4">
        <v>3</v>
      </c>
      <c r="B9" s="139" t="s">
        <v>252</v>
      </c>
      <c r="C9" s="121">
        <v>6400</v>
      </c>
      <c r="D9" s="42" t="s">
        <v>11</v>
      </c>
      <c r="E9" s="140"/>
      <c r="F9" s="141"/>
      <c r="G9" s="4"/>
      <c r="H9" s="38"/>
      <c r="I9" s="38"/>
      <c r="J9" s="164">
        <f t="shared" si="1"/>
        <v>0</v>
      </c>
      <c r="K9" s="38">
        <f t="shared" si="2"/>
        <v>0</v>
      </c>
      <c r="L9" s="164">
        <f t="shared" si="3"/>
        <v>0</v>
      </c>
      <c r="M9" s="144"/>
    </row>
    <row r="10" spans="1:22" ht="12.75">
      <c r="A10" s="4">
        <v>4</v>
      </c>
      <c r="B10" s="139" t="s">
        <v>46</v>
      </c>
      <c r="C10" s="145">
        <v>1200</v>
      </c>
      <c r="D10" s="42" t="s">
        <v>11</v>
      </c>
      <c r="E10" s="140"/>
      <c r="F10" s="141"/>
      <c r="G10" s="4"/>
      <c r="H10" s="38"/>
      <c r="I10" s="38"/>
      <c r="J10" s="164">
        <f t="shared" si="1"/>
        <v>0</v>
      </c>
      <c r="K10" s="38">
        <f t="shared" si="2"/>
        <v>0</v>
      </c>
      <c r="L10" s="164">
        <f t="shared" si="3"/>
        <v>0</v>
      </c>
      <c r="M10" s="144"/>
    </row>
    <row r="11" spans="1:22" ht="12.75">
      <c r="A11" s="4">
        <v>5</v>
      </c>
      <c r="B11" s="139" t="s">
        <v>47</v>
      </c>
      <c r="C11" s="121">
        <v>1000</v>
      </c>
      <c r="D11" s="42" t="s">
        <v>11</v>
      </c>
      <c r="E11" s="140"/>
      <c r="F11" s="141"/>
      <c r="G11" s="4"/>
      <c r="H11" s="38"/>
      <c r="I11" s="38"/>
      <c r="J11" s="164">
        <f t="shared" si="1"/>
        <v>0</v>
      </c>
      <c r="K11" s="38">
        <f t="shared" si="2"/>
        <v>0</v>
      </c>
      <c r="L11" s="164">
        <f t="shared" si="3"/>
        <v>0</v>
      </c>
      <c r="M11" s="144"/>
    </row>
    <row r="12" spans="1:22" ht="12.75">
      <c r="A12" s="4">
        <f t="shared" si="0"/>
        <v>6</v>
      </c>
      <c r="B12" s="139" t="s">
        <v>48</v>
      </c>
      <c r="C12" s="121">
        <v>800</v>
      </c>
      <c r="D12" s="42" t="s">
        <v>11</v>
      </c>
      <c r="E12" s="140"/>
      <c r="F12" s="141"/>
      <c r="G12" s="4"/>
      <c r="H12" s="38"/>
      <c r="I12" s="38"/>
      <c r="J12" s="164">
        <f t="shared" si="1"/>
        <v>0</v>
      </c>
      <c r="K12" s="38">
        <f t="shared" si="2"/>
        <v>0</v>
      </c>
      <c r="L12" s="164">
        <f t="shared" si="3"/>
        <v>0</v>
      </c>
      <c r="M12" s="144"/>
    </row>
    <row r="13" spans="1:22" ht="12.75">
      <c r="A13" s="4">
        <v>7</v>
      </c>
      <c r="B13" s="139" t="s">
        <v>49</v>
      </c>
      <c r="C13" s="121">
        <v>800</v>
      </c>
      <c r="D13" s="42" t="s">
        <v>11</v>
      </c>
      <c r="E13" s="140"/>
      <c r="F13" s="141"/>
      <c r="G13" s="4"/>
      <c r="H13" s="38"/>
      <c r="I13" s="38"/>
      <c r="J13" s="164">
        <f t="shared" si="1"/>
        <v>0</v>
      </c>
      <c r="K13" s="38">
        <f t="shared" si="2"/>
        <v>0</v>
      </c>
      <c r="L13" s="164">
        <f t="shared" si="3"/>
        <v>0</v>
      </c>
      <c r="M13" s="144"/>
    </row>
    <row r="14" spans="1:22" ht="12.75">
      <c r="A14" s="4">
        <v>8</v>
      </c>
      <c r="B14" s="139" t="s">
        <v>253</v>
      </c>
      <c r="C14" s="145">
        <v>2500</v>
      </c>
      <c r="D14" s="42" t="s">
        <v>11</v>
      </c>
      <c r="E14" s="140"/>
      <c r="F14" s="141"/>
      <c r="G14" s="4"/>
      <c r="H14" s="38"/>
      <c r="I14" s="38"/>
      <c r="J14" s="164">
        <f t="shared" si="1"/>
        <v>0</v>
      </c>
      <c r="K14" s="38">
        <f t="shared" si="2"/>
        <v>0</v>
      </c>
      <c r="L14" s="164">
        <f t="shared" si="3"/>
        <v>0</v>
      </c>
      <c r="M14" s="144"/>
    </row>
    <row r="15" spans="1:22" ht="20.25" customHeight="1">
      <c r="A15" s="4">
        <v>9</v>
      </c>
      <c r="B15" s="139" t="s">
        <v>50</v>
      </c>
      <c r="C15" s="145">
        <v>500</v>
      </c>
      <c r="D15" s="42" t="s">
        <v>11</v>
      </c>
      <c r="E15" s="140"/>
      <c r="F15" s="141"/>
      <c r="G15" s="4"/>
      <c r="H15" s="38"/>
      <c r="I15" s="38"/>
      <c r="J15" s="164">
        <f t="shared" si="1"/>
        <v>0</v>
      </c>
      <c r="K15" s="38">
        <f t="shared" si="2"/>
        <v>0</v>
      </c>
      <c r="L15" s="164">
        <f t="shared" si="3"/>
        <v>0</v>
      </c>
      <c r="M15" s="144"/>
    </row>
    <row r="16" spans="1:22" ht="12.75">
      <c r="A16" s="4">
        <f t="shared" si="0"/>
        <v>10</v>
      </c>
      <c r="B16" s="139" t="s">
        <v>51</v>
      </c>
      <c r="C16" s="145">
        <v>1200</v>
      </c>
      <c r="D16" s="42" t="s">
        <v>11</v>
      </c>
      <c r="E16" s="140"/>
      <c r="F16" s="141"/>
      <c r="G16" s="4"/>
      <c r="H16" s="38"/>
      <c r="I16" s="38"/>
      <c r="J16" s="164">
        <f t="shared" si="1"/>
        <v>0</v>
      </c>
      <c r="K16" s="38">
        <f t="shared" si="2"/>
        <v>0</v>
      </c>
      <c r="L16" s="164">
        <f t="shared" si="3"/>
        <v>0</v>
      </c>
      <c r="M16" s="144"/>
    </row>
    <row r="17" spans="1:13" ht="12.75">
      <c r="A17" s="4">
        <v>11</v>
      </c>
      <c r="B17" s="139" t="s">
        <v>52</v>
      </c>
      <c r="C17" s="145">
        <v>18000</v>
      </c>
      <c r="D17" s="42" t="s">
        <v>11</v>
      </c>
      <c r="E17" s="140"/>
      <c r="F17" s="141"/>
      <c r="G17" s="4"/>
      <c r="H17" s="38"/>
      <c r="I17" s="38"/>
      <c r="J17" s="164">
        <f t="shared" si="1"/>
        <v>0</v>
      </c>
      <c r="K17" s="38">
        <f t="shared" si="2"/>
        <v>0</v>
      </c>
      <c r="L17" s="164">
        <f t="shared" si="3"/>
        <v>0</v>
      </c>
      <c r="M17" s="144"/>
    </row>
    <row r="18" spans="1:13" ht="17.25" customHeight="1">
      <c r="A18" s="4">
        <f t="shared" si="0"/>
        <v>12</v>
      </c>
      <c r="B18" s="139" t="s">
        <v>53</v>
      </c>
      <c r="C18" s="145">
        <v>6000</v>
      </c>
      <c r="D18" s="42" t="s">
        <v>11</v>
      </c>
      <c r="E18" s="140"/>
      <c r="F18" s="141"/>
      <c r="G18" s="4"/>
      <c r="H18" s="38"/>
      <c r="I18" s="38"/>
      <c r="J18" s="164">
        <f t="shared" si="1"/>
        <v>0</v>
      </c>
      <c r="K18" s="38">
        <f t="shared" si="2"/>
        <v>0</v>
      </c>
      <c r="L18" s="164">
        <f t="shared" si="3"/>
        <v>0</v>
      </c>
      <c r="M18" s="144"/>
    </row>
    <row r="19" spans="1:13" ht="12.75">
      <c r="A19" s="4">
        <v>13</v>
      </c>
      <c r="B19" s="139" t="s">
        <v>248</v>
      </c>
      <c r="C19" s="145">
        <v>2000</v>
      </c>
      <c r="D19" s="42" t="s">
        <v>11</v>
      </c>
      <c r="E19" s="140"/>
      <c r="F19" s="141"/>
      <c r="G19" s="4"/>
      <c r="H19" s="38"/>
      <c r="I19" s="38"/>
      <c r="J19" s="164">
        <f t="shared" si="1"/>
        <v>0</v>
      </c>
      <c r="K19" s="38">
        <f t="shared" si="2"/>
        <v>0</v>
      </c>
      <c r="L19" s="164">
        <f t="shared" si="3"/>
        <v>0</v>
      </c>
      <c r="M19" s="144"/>
    </row>
    <row r="20" spans="1:13" ht="19.5" customHeight="1">
      <c r="A20" s="4">
        <f t="shared" si="0"/>
        <v>14</v>
      </c>
      <c r="B20" s="139" t="s">
        <v>54</v>
      </c>
      <c r="C20" s="145">
        <v>40000</v>
      </c>
      <c r="D20" s="42" t="s">
        <v>11</v>
      </c>
      <c r="E20" s="140"/>
      <c r="F20" s="141"/>
      <c r="G20" s="4"/>
      <c r="H20" s="38"/>
      <c r="I20" s="38"/>
      <c r="J20" s="164">
        <f t="shared" si="1"/>
        <v>0</v>
      </c>
      <c r="K20" s="38">
        <f t="shared" si="2"/>
        <v>0</v>
      </c>
      <c r="L20" s="164">
        <f t="shared" si="3"/>
        <v>0</v>
      </c>
      <c r="M20" s="144"/>
    </row>
    <row r="21" spans="1:13" ht="12.75">
      <c r="A21" s="4">
        <v>15</v>
      </c>
      <c r="B21" s="139" t="s">
        <v>55</v>
      </c>
      <c r="C21" s="145">
        <v>27000</v>
      </c>
      <c r="D21" s="42" t="s">
        <v>11</v>
      </c>
      <c r="E21" s="140"/>
      <c r="F21" s="141"/>
      <c r="G21" s="4"/>
      <c r="H21" s="38"/>
      <c r="I21" s="38"/>
      <c r="J21" s="164">
        <f t="shared" si="1"/>
        <v>0</v>
      </c>
      <c r="K21" s="38">
        <f t="shared" si="2"/>
        <v>0</v>
      </c>
      <c r="L21" s="164">
        <f t="shared" si="3"/>
        <v>0</v>
      </c>
      <c r="M21" s="144"/>
    </row>
    <row r="22" spans="1:13" ht="12.75">
      <c r="A22" s="4">
        <f t="shared" si="0"/>
        <v>16</v>
      </c>
      <c r="B22" s="139" t="s">
        <v>56</v>
      </c>
      <c r="C22" s="145">
        <v>27000</v>
      </c>
      <c r="D22" s="42" t="s">
        <v>11</v>
      </c>
      <c r="E22" s="140"/>
      <c r="F22" s="141"/>
      <c r="G22" s="4"/>
      <c r="H22" s="38"/>
      <c r="I22" s="38"/>
      <c r="J22" s="164">
        <f t="shared" si="1"/>
        <v>0</v>
      </c>
      <c r="K22" s="38">
        <f t="shared" si="2"/>
        <v>0</v>
      </c>
      <c r="L22" s="164">
        <f t="shared" si="3"/>
        <v>0</v>
      </c>
      <c r="M22" s="144"/>
    </row>
    <row r="23" spans="1:13" ht="23.25" customHeight="1">
      <c r="A23" s="4">
        <v>17</v>
      </c>
      <c r="B23" s="139" t="s">
        <v>57</v>
      </c>
      <c r="C23" s="145">
        <v>32000</v>
      </c>
      <c r="D23" s="42" t="s">
        <v>11</v>
      </c>
      <c r="E23" s="140"/>
      <c r="F23" s="141"/>
      <c r="G23" s="4"/>
      <c r="H23" s="38"/>
      <c r="I23" s="38"/>
      <c r="J23" s="164">
        <f t="shared" si="1"/>
        <v>0</v>
      </c>
      <c r="K23" s="38">
        <f t="shared" si="2"/>
        <v>0</v>
      </c>
      <c r="L23" s="164">
        <f t="shared" si="3"/>
        <v>0</v>
      </c>
      <c r="M23" s="144"/>
    </row>
    <row r="24" spans="1:13" ht="12.75">
      <c r="A24" s="4">
        <f t="shared" si="0"/>
        <v>18</v>
      </c>
      <c r="B24" s="139" t="s">
        <v>58</v>
      </c>
      <c r="C24" s="145">
        <v>58000</v>
      </c>
      <c r="D24" s="42" t="s">
        <v>11</v>
      </c>
      <c r="E24" s="140"/>
      <c r="F24" s="141"/>
      <c r="G24" s="4"/>
      <c r="H24" s="38"/>
      <c r="I24" s="38"/>
      <c r="J24" s="164">
        <f t="shared" si="1"/>
        <v>0</v>
      </c>
      <c r="K24" s="38">
        <f t="shared" si="2"/>
        <v>0</v>
      </c>
      <c r="L24" s="164">
        <f t="shared" si="3"/>
        <v>0</v>
      </c>
      <c r="M24" s="144"/>
    </row>
    <row r="25" spans="1:13" ht="12.75">
      <c r="A25" s="4">
        <v>19</v>
      </c>
      <c r="B25" s="139" t="s">
        <v>59</v>
      </c>
      <c r="C25" s="145">
        <v>50000</v>
      </c>
      <c r="D25" s="42" t="s">
        <v>11</v>
      </c>
      <c r="E25" s="140"/>
      <c r="F25" s="141"/>
      <c r="G25" s="4"/>
      <c r="H25" s="38"/>
      <c r="I25" s="38"/>
      <c r="J25" s="164">
        <f t="shared" si="1"/>
        <v>0</v>
      </c>
      <c r="K25" s="38">
        <f t="shared" si="2"/>
        <v>0</v>
      </c>
      <c r="L25" s="164">
        <f t="shared" si="3"/>
        <v>0</v>
      </c>
      <c r="M25" s="144"/>
    </row>
    <row r="26" spans="1:13" ht="19.5" customHeight="1">
      <c r="A26" s="4">
        <f t="shared" si="0"/>
        <v>20</v>
      </c>
      <c r="B26" s="139" t="s">
        <v>60</v>
      </c>
      <c r="C26" s="145">
        <v>16000</v>
      </c>
      <c r="D26" s="42" t="s">
        <v>11</v>
      </c>
      <c r="E26" s="140"/>
      <c r="F26" s="141"/>
      <c r="G26" s="4"/>
      <c r="H26" s="38"/>
      <c r="I26" s="38"/>
      <c r="J26" s="164">
        <f t="shared" si="1"/>
        <v>0</v>
      </c>
      <c r="K26" s="38">
        <f t="shared" si="2"/>
        <v>0</v>
      </c>
      <c r="L26" s="164">
        <f t="shared" si="3"/>
        <v>0</v>
      </c>
      <c r="M26" s="144"/>
    </row>
    <row r="27" spans="1:13" ht="12.75">
      <c r="A27" s="4">
        <v>21</v>
      </c>
      <c r="B27" s="139" t="s">
        <v>61</v>
      </c>
      <c r="C27" s="145">
        <v>2500</v>
      </c>
      <c r="D27" s="42" t="s">
        <v>11</v>
      </c>
      <c r="E27" s="140"/>
      <c r="F27" s="141"/>
      <c r="G27" s="4"/>
      <c r="H27" s="38"/>
      <c r="I27" s="38"/>
      <c r="J27" s="164">
        <f t="shared" si="1"/>
        <v>0</v>
      </c>
      <c r="K27" s="38">
        <f t="shared" si="2"/>
        <v>0</v>
      </c>
      <c r="L27" s="164">
        <f t="shared" si="3"/>
        <v>0</v>
      </c>
      <c r="M27" s="144"/>
    </row>
    <row r="28" spans="1:13" ht="12.75">
      <c r="A28" s="4">
        <f t="shared" si="0"/>
        <v>22</v>
      </c>
      <c r="B28" s="139" t="s">
        <v>62</v>
      </c>
      <c r="C28" s="145">
        <v>4000</v>
      </c>
      <c r="D28" s="42" t="s">
        <v>11</v>
      </c>
      <c r="E28" s="140"/>
      <c r="F28" s="141"/>
      <c r="G28" s="4"/>
      <c r="H28" s="38"/>
      <c r="I28" s="38"/>
      <c r="J28" s="164">
        <f t="shared" si="1"/>
        <v>0</v>
      </c>
      <c r="K28" s="38">
        <f t="shared" si="2"/>
        <v>0</v>
      </c>
      <c r="L28" s="164">
        <f t="shared" si="3"/>
        <v>0</v>
      </c>
      <c r="M28" s="144"/>
    </row>
    <row r="29" spans="1:13" ht="12.75">
      <c r="A29" s="4">
        <v>23</v>
      </c>
      <c r="B29" s="139" t="s">
        <v>63</v>
      </c>
      <c r="C29" s="145">
        <v>16000</v>
      </c>
      <c r="D29" s="42" t="s">
        <v>11</v>
      </c>
      <c r="E29" s="140"/>
      <c r="F29" s="141"/>
      <c r="G29" s="4"/>
      <c r="H29" s="38"/>
      <c r="I29" s="38"/>
      <c r="J29" s="164">
        <f t="shared" si="1"/>
        <v>0</v>
      </c>
      <c r="K29" s="38">
        <f t="shared" si="2"/>
        <v>0</v>
      </c>
      <c r="L29" s="164">
        <f t="shared" si="3"/>
        <v>0</v>
      </c>
      <c r="M29" s="144"/>
    </row>
    <row r="30" spans="1:13" ht="12.75">
      <c r="A30" s="4">
        <f t="shared" si="0"/>
        <v>24</v>
      </c>
      <c r="B30" s="139" t="s">
        <v>64</v>
      </c>
      <c r="C30" s="145">
        <v>1800</v>
      </c>
      <c r="D30" s="42" t="s">
        <v>11</v>
      </c>
      <c r="E30" s="140"/>
      <c r="F30" s="141"/>
      <c r="G30" s="4"/>
      <c r="H30" s="38"/>
      <c r="I30" s="38"/>
      <c r="J30" s="164">
        <f t="shared" si="1"/>
        <v>0</v>
      </c>
      <c r="K30" s="38">
        <f t="shared" si="2"/>
        <v>0</v>
      </c>
      <c r="L30" s="164">
        <f t="shared" si="3"/>
        <v>0</v>
      </c>
      <c r="M30" s="144"/>
    </row>
    <row r="31" spans="1:13" ht="12.75">
      <c r="A31" s="4">
        <v>25</v>
      </c>
      <c r="B31" s="139" t="s">
        <v>65</v>
      </c>
      <c r="C31" s="145">
        <v>1000</v>
      </c>
      <c r="D31" s="42" t="s">
        <v>11</v>
      </c>
      <c r="E31" s="140"/>
      <c r="F31" s="141"/>
      <c r="G31" s="4"/>
      <c r="H31" s="38"/>
      <c r="I31" s="38"/>
      <c r="J31" s="164">
        <f t="shared" si="1"/>
        <v>0</v>
      </c>
      <c r="K31" s="38">
        <f t="shared" si="2"/>
        <v>0</v>
      </c>
      <c r="L31" s="164">
        <f t="shared" si="3"/>
        <v>0</v>
      </c>
      <c r="M31" s="144"/>
    </row>
    <row r="32" spans="1:13" ht="19.5" customHeight="1">
      <c r="A32" s="4">
        <f t="shared" si="0"/>
        <v>26</v>
      </c>
      <c r="B32" s="139" t="s">
        <v>66</v>
      </c>
      <c r="C32" s="145">
        <v>1000</v>
      </c>
      <c r="D32" s="42" t="s">
        <v>11</v>
      </c>
      <c r="E32" s="140"/>
      <c r="F32" s="141"/>
      <c r="G32" s="4"/>
      <c r="H32" s="38"/>
      <c r="I32" s="38"/>
      <c r="J32" s="164">
        <f t="shared" si="1"/>
        <v>0</v>
      </c>
      <c r="K32" s="38">
        <f t="shared" si="2"/>
        <v>0</v>
      </c>
      <c r="L32" s="164">
        <f t="shared" si="3"/>
        <v>0</v>
      </c>
      <c r="M32" s="144"/>
    </row>
    <row r="33" spans="1:13" ht="21" customHeight="1">
      <c r="A33" s="4">
        <v>27</v>
      </c>
      <c r="B33" s="139" t="s">
        <v>67</v>
      </c>
      <c r="C33" s="145">
        <v>1000</v>
      </c>
      <c r="D33" s="42" t="s">
        <v>11</v>
      </c>
      <c r="E33" s="140"/>
      <c r="F33" s="141"/>
      <c r="G33" s="4"/>
      <c r="H33" s="38"/>
      <c r="I33" s="38"/>
      <c r="J33" s="164">
        <f t="shared" si="1"/>
        <v>0</v>
      </c>
      <c r="K33" s="38">
        <f t="shared" si="2"/>
        <v>0</v>
      </c>
      <c r="L33" s="164">
        <f t="shared" si="3"/>
        <v>0</v>
      </c>
      <c r="M33" s="144"/>
    </row>
    <row r="34" spans="1:13" ht="17.25" customHeight="1">
      <c r="A34" s="4">
        <f t="shared" si="0"/>
        <v>28</v>
      </c>
      <c r="B34" s="139" t="s">
        <v>68</v>
      </c>
      <c r="C34" s="145">
        <v>2000</v>
      </c>
      <c r="D34" s="42" t="s">
        <v>11</v>
      </c>
      <c r="E34" s="140"/>
      <c r="F34" s="141"/>
      <c r="G34" s="4"/>
      <c r="H34" s="38"/>
      <c r="I34" s="38"/>
      <c r="J34" s="164">
        <f t="shared" si="1"/>
        <v>0</v>
      </c>
      <c r="K34" s="38">
        <f t="shared" si="2"/>
        <v>0</v>
      </c>
      <c r="L34" s="164">
        <f t="shared" si="3"/>
        <v>0</v>
      </c>
      <c r="M34" s="144"/>
    </row>
    <row r="35" spans="1:13" ht="21" customHeight="1">
      <c r="A35" s="4">
        <v>29</v>
      </c>
      <c r="B35" s="139" t="s">
        <v>69</v>
      </c>
      <c r="C35" s="145">
        <v>2000</v>
      </c>
      <c r="D35" s="42" t="s">
        <v>11</v>
      </c>
      <c r="E35" s="140"/>
      <c r="F35" s="141"/>
      <c r="G35" s="4"/>
      <c r="H35" s="38"/>
      <c r="I35" s="38"/>
      <c r="J35" s="164">
        <f t="shared" si="1"/>
        <v>0</v>
      </c>
      <c r="K35" s="38">
        <f t="shared" si="2"/>
        <v>0</v>
      </c>
      <c r="L35" s="164">
        <f t="shared" si="3"/>
        <v>0</v>
      </c>
      <c r="M35" s="144"/>
    </row>
    <row r="36" spans="1:13" ht="23.25" customHeight="1">
      <c r="A36" s="4">
        <f t="shared" si="0"/>
        <v>30</v>
      </c>
      <c r="B36" s="139" t="s">
        <v>249</v>
      </c>
      <c r="C36" s="145">
        <v>3000</v>
      </c>
      <c r="D36" s="42" t="s">
        <v>11</v>
      </c>
      <c r="E36" s="140"/>
      <c r="F36" s="141"/>
      <c r="G36" s="4"/>
      <c r="H36" s="38"/>
      <c r="I36" s="38"/>
      <c r="J36" s="164">
        <f t="shared" si="1"/>
        <v>0</v>
      </c>
      <c r="K36" s="38">
        <f t="shared" si="2"/>
        <v>0</v>
      </c>
      <c r="L36" s="164">
        <f t="shared" si="3"/>
        <v>0</v>
      </c>
      <c r="M36" s="144"/>
    </row>
    <row r="37" spans="1:13" ht="12.75">
      <c r="A37" s="4">
        <v>31</v>
      </c>
      <c r="B37" s="139" t="s">
        <v>7</v>
      </c>
      <c r="C37" s="145">
        <v>40000</v>
      </c>
      <c r="D37" s="42" t="s">
        <v>11</v>
      </c>
      <c r="E37" s="140"/>
      <c r="F37" s="141"/>
      <c r="G37" s="4"/>
      <c r="H37" s="38"/>
      <c r="I37" s="38"/>
      <c r="J37" s="164">
        <f t="shared" si="1"/>
        <v>0</v>
      </c>
      <c r="K37" s="38">
        <f t="shared" si="2"/>
        <v>0</v>
      </c>
      <c r="L37" s="164">
        <f t="shared" si="3"/>
        <v>0</v>
      </c>
      <c r="M37" s="144"/>
    </row>
    <row r="38" spans="1:13" ht="12.75">
      <c r="A38" s="4">
        <f t="shared" si="0"/>
        <v>32</v>
      </c>
      <c r="B38" s="139" t="s">
        <v>160</v>
      </c>
      <c r="C38" s="145">
        <v>1000</v>
      </c>
      <c r="D38" s="42" t="s">
        <v>11</v>
      </c>
      <c r="E38" s="140"/>
      <c r="F38" s="141"/>
      <c r="G38" s="4"/>
      <c r="H38" s="38"/>
      <c r="I38" s="38"/>
      <c r="J38" s="164">
        <f t="shared" si="1"/>
        <v>0</v>
      </c>
      <c r="K38" s="38">
        <f t="shared" si="2"/>
        <v>0</v>
      </c>
      <c r="L38" s="164">
        <f t="shared" si="3"/>
        <v>0</v>
      </c>
      <c r="M38" s="144"/>
    </row>
    <row r="39" spans="1:13" ht="12.75">
      <c r="A39" s="4">
        <v>33</v>
      </c>
      <c r="B39" s="48" t="s">
        <v>254</v>
      </c>
      <c r="C39" s="145">
        <v>800</v>
      </c>
      <c r="D39" s="42" t="s">
        <v>11</v>
      </c>
      <c r="E39" s="140"/>
      <c r="F39" s="141"/>
      <c r="G39" s="4"/>
      <c r="H39" s="38"/>
      <c r="I39" s="38"/>
      <c r="J39" s="164">
        <f t="shared" si="1"/>
        <v>0</v>
      </c>
      <c r="K39" s="38">
        <f t="shared" si="2"/>
        <v>0</v>
      </c>
      <c r="L39" s="164">
        <f t="shared" si="3"/>
        <v>0</v>
      </c>
      <c r="M39" s="144"/>
    </row>
    <row r="40" spans="1:13" ht="12.75">
      <c r="A40" s="4">
        <v>34</v>
      </c>
      <c r="B40" s="139" t="s">
        <v>70</v>
      </c>
      <c r="C40" s="145">
        <v>4500</v>
      </c>
      <c r="D40" s="42" t="s">
        <v>11</v>
      </c>
      <c r="E40" s="140"/>
      <c r="F40" s="141"/>
      <c r="G40" s="4"/>
      <c r="H40" s="38"/>
      <c r="I40" s="38"/>
      <c r="J40" s="164">
        <f t="shared" si="1"/>
        <v>0</v>
      </c>
      <c r="K40" s="38">
        <f t="shared" si="2"/>
        <v>0</v>
      </c>
      <c r="L40" s="164">
        <f t="shared" si="3"/>
        <v>0</v>
      </c>
      <c r="M40" s="144"/>
    </row>
    <row r="41" spans="1:13" ht="12.75">
      <c r="A41" s="4">
        <v>35</v>
      </c>
      <c r="B41" s="139" t="s">
        <v>255</v>
      </c>
      <c r="C41" s="145">
        <v>400</v>
      </c>
      <c r="D41" s="42" t="s">
        <v>11</v>
      </c>
      <c r="E41" s="140"/>
      <c r="F41" s="141"/>
      <c r="G41" s="4"/>
      <c r="H41" s="38"/>
      <c r="I41" s="38"/>
      <c r="J41" s="164">
        <f t="shared" si="1"/>
        <v>0</v>
      </c>
      <c r="K41" s="38">
        <f t="shared" si="2"/>
        <v>0</v>
      </c>
      <c r="L41" s="164">
        <f t="shared" si="3"/>
        <v>0</v>
      </c>
      <c r="M41" s="144"/>
    </row>
    <row r="42" spans="1:13" ht="12.75">
      <c r="A42" s="4">
        <v>36</v>
      </c>
      <c r="B42" s="139" t="s">
        <v>256</v>
      </c>
      <c r="C42" s="145">
        <v>400</v>
      </c>
      <c r="D42" s="42" t="s">
        <v>11</v>
      </c>
      <c r="E42" s="140"/>
      <c r="F42" s="141"/>
      <c r="G42" s="4"/>
      <c r="H42" s="38"/>
      <c r="I42" s="38"/>
      <c r="J42" s="164">
        <f t="shared" si="1"/>
        <v>0</v>
      </c>
      <c r="K42" s="38">
        <f t="shared" si="2"/>
        <v>0</v>
      </c>
      <c r="L42" s="164">
        <f t="shared" si="3"/>
        <v>0</v>
      </c>
      <c r="M42" s="144"/>
    </row>
    <row r="43" spans="1:13" ht="12.75">
      <c r="A43" s="4">
        <v>37</v>
      </c>
      <c r="B43" s="139" t="s">
        <v>257</v>
      </c>
      <c r="C43" s="145">
        <v>400</v>
      </c>
      <c r="D43" s="42" t="s">
        <v>11</v>
      </c>
      <c r="E43" s="140"/>
      <c r="F43" s="141"/>
      <c r="G43" s="4"/>
      <c r="H43" s="38"/>
      <c r="I43" s="38"/>
      <c r="J43" s="164">
        <f t="shared" si="1"/>
        <v>0</v>
      </c>
      <c r="K43" s="38">
        <f t="shared" si="2"/>
        <v>0</v>
      </c>
      <c r="L43" s="164">
        <f t="shared" si="3"/>
        <v>0</v>
      </c>
      <c r="M43" s="144"/>
    </row>
    <row r="44" spans="1:13" ht="12.75">
      <c r="A44" s="141"/>
      <c r="B44" s="2" t="s">
        <v>8</v>
      </c>
      <c r="C44" s="146" t="s">
        <v>9</v>
      </c>
      <c r="D44" s="147" t="s">
        <v>9</v>
      </c>
      <c r="E44" s="148"/>
      <c r="F44" s="149"/>
      <c r="G44" s="148"/>
      <c r="H44" s="6"/>
      <c r="I44" s="6"/>
      <c r="J44" s="165">
        <f>SUM(J7:J43)</f>
        <v>0</v>
      </c>
      <c r="K44" s="67">
        <f t="shared" ref="K44:L44" si="4">SUM(K7:K43)</f>
        <v>0</v>
      </c>
      <c r="L44" s="165">
        <f t="shared" si="4"/>
        <v>0</v>
      </c>
      <c r="M44" s="150"/>
    </row>
    <row r="45" spans="1:13" ht="44.25" customHeight="1">
      <c r="A45" s="4"/>
      <c r="B45" s="152" t="s">
        <v>10</v>
      </c>
      <c r="C45" s="42" t="s">
        <v>9</v>
      </c>
      <c r="D45" s="4"/>
      <c r="E45" s="153"/>
      <c r="F45" s="141"/>
      <c r="G45" s="153"/>
      <c r="H45" s="65"/>
      <c r="I45" s="65"/>
      <c r="J45" s="166"/>
      <c r="K45" s="167"/>
      <c r="L45" s="166"/>
      <c r="M45" s="153"/>
    </row>
    <row r="46" spans="1:13" ht="12.75">
      <c r="A46" s="4">
        <v>1</v>
      </c>
      <c r="B46" s="154"/>
      <c r="C46" s="42" t="s">
        <v>9</v>
      </c>
      <c r="D46" s="42" t="s">
        <v>11</v>
      </c>
      <c r="E46" s="4"/>
      <c r="F46" s="141"/>
      <c r="G46" s="4"/>
      <c r="H46" s="38"/>
      <c r="I46" s="38"/>
      <c r="J46" s="164">
        <f>H46*G46</f>
        <v>0</v>
      </c>
      <c r="K46" s="38">
        <f>(I46-H46)*G46</f>
        <v>0</v>
      </c>
      <c r="L46" s="164">
        <f t="shared" si="3"/>
        <v>0</v>
      </c>
      <c r="M46" s="144"/>
    </row>
    <row r="47" spans="1:13" ht="12.75">
      <c r="A47" s="4">
        <v>2</v>
      </c>
      <c r="B47" s="154"/>
      <c r="C47" s="42" t="s">
        <v>9</v>
      </c>
      <c r="D47" s="42" t="s">
        <v>11</v>
      </c>
      <c r="E47" s="4"/>
      <c r="F47" s="141"/>
      <c r="G47" s="4"/>
      <c r="H47" s="38"/>
      <c r="I47" s="38"/>
      <c r="J47" s="164">
        <f t="shared" ref="J47:J50" si="5">H47*G47</f>
        <v>0</v>
      </c>
      <c r="K47" s="38">
        <f t="shared" ref="K47:K50" si="6">(I47-H47)*G47</f>
        <v>0</v>
      </c>
      <c r="L47" s="164">
        <f t="shared" si="3"/>
        <v>0</v>
      </c>
      <c r="M47" s="144"/>
    </row>
    <row r="48" spans="1:13" ht="12.75">
      <c r="A48" s="4">
        <v>3</v>
      </c>
      <c r="B48" s="154"/>
      <c r="C48" s="42" t="s">
        <v>9</v>
      </c>
      <c r="D48" s="42" t="s">
        <v>11</v>
      </c>
      <c r="E48" s="4"/>
      <c r="F48" s="141"/>
      <c r="G48" s="4"/>
      <c r="H48" s="38"/>
      <c r="I48" s="38"/>
      <c r="J48" s="164">
        <f t="shared" si="5"/>
        <v>0</v>
      </c>
      <c r="K48" s="38">
        <f t="shared" si="6"/>
        <v>0</v>
      </c>
      <c r="L48" s="164">
        <f t="shared" si="3"/>
        <v>0</v>
      </c>
      <c r="M48" s="144"/>
    </row>
    <row r="49" spans="1:13" ht="12.75">
      <c r="A49" s="4">
        <v>4</v>
      </c>
      <c r="B49" s="154"/>
      <c r="C49" s="42" t="s">
        <v>9</v>
      </c>
      <c r="D49" s="42" t="s">
        <v>11</v>
      </c>
      <c r="E49" s="4"/>
      <c r="F49" s="141"/>
      <c r="G49" s="4"/>
      <c r="H49" s="38"/>
      <c r="I49" s="38"/>
      <c r="J49" s="164">
        <f t="shared" si="5"/>
        <v>0</v>
      </c>
      <c r="K49" s="38">
        <f>(I49-H49)*G49</f>
        <v>0</v>
      </c>
      <c r="L49" s="164">
        <f t="shared" si="3"/>
        <v>0</v>
      </c>
      <c r="M49" s="144"/>
    </row>
    <row r="50" spans="1:13" ht="12.75">
      <c r="A50" s="4">
        <v>5</v>
      </c>
      <c r="B50" s="154"/>
      <c r="C50" s="42" t="s">
        <v>9</v>
      </c>
      <c r="D50" s="42" t="s">
        <v>11</v>
      </c>
      <c r="E50" s="4"/>
      <c r="F50" s="141"/>
      <c r="G50" s="4"/>
      <c r="H50" s="38"/>
      <c r="I50" s="38"/>
      <c r="J50" s="164">
        <f t="shared" si="5"/>
        <v>0</v>
      </c>
      <c r="K50" s="38">
        <f t="shared" si="6"/>
        <v>0</v>
      </c>
      <c r="L50" s="164">
        <f t="shared" si="3"/>
        <v>0</v>
      </c>
      <c r="M50" s="144"/>
    </row>
    <row r="51" spans="1:13" ht="12.75">
      <c r="A51" s="153"/>
      <c r="B51" s="2" t="s">
        <v>8</v>
      </c>
      <c r="C51" s="146" t="s">
        <v>9</v>
      </c>
      <c r="D51" s="147" t="s">
        <v>9</v>
      </c>
      <c r="E51" s="148"/>
      <c r="F51" s="149"/>
      <c r="G51" s="148"/>
      <c r="H51" s="6"/>
      <c r="I51" s="6"/>
      <c r="J51" s="165">
        <f>SUM(J46:J50)</f>
        <v>0</v>
      </c>
      <c r="K51" s="67">
        <f>SUM(K46:K50)</f>
        <v>0</v>
      </c>
      <c r="L51" s="165">
        <f>SUM(L46:L50)</f>
        <v>0</v>
      </c>
      <c r="M51" s="150"/>
    </row>
    <row r="52" spans="1:13" ht="45" customHeight="1">
      <c r="A52" s="4"/>
      <c r="B52" s="54" t="s">
        <v>12</v>
      </c>
      <c r="C52" s="42" t="s">
        <v>9</v>
      </c>
      <c r="D52" s="4"/>
      <c r="E52" s="141"/>
      <c r="F52" s="141"/>
      <c r="G52" s="153"/>
      <c r="H52" s="65"/>
      <c r="I52" s="65"/>
      <c r="J52" s="166"/>
      <c r="K52" s="167"/>
      <c r="L52" s="166"/>
      <c r="M52" s="153"/>
    </row>
    <row r="53" spans="1:13" ht="12.75">
      <c r="A53" s="4">
        <v>1</v>
      </c>
      <c r="B53" s="155"/>
      <c r="C53" s="42" t="s">
        <v>9</v>
      </c>
      <c r="D53" s="42" t="s">
        <v>11</v>
      </c>
      <c r="E53" s="4"/>
      <c r="F53" s="141"/>
      <c r="G53" s="4"/>
      <c r="H53" s="38"/>
      <c r="I53" s="38"/>
      <c r="J53" s="164">
        <f>H53*G53</f>
        <v>0</v>
      </c>
      <c r="K53" s="38">
        <f>(I53-H53)*G53</f>
        <v>0</v>
      </c>
      <c r="L53" s="164">
        <f t="shared" si="3"/>
        <v>0</v>
      </c>
      <c r="M53" s="144"/>
    </row>
    <row r="54" spans="1:13" ht="12.75">
      <c r="A54" s="4">
        <v>2</v>
      </c>
      <c r="B54" s="155"/>
      <c r="C54" s="42" t="s">
        <v>9</v>
      </c>
      <c r="D54" s="42" t="s">
        <v>11</v>
      </c>
      <c r="E54" s="4"/>
      <c r="F54" s="141"/>
      <c r="G54" s="4"/>
      <c r="H54" s="38"/>
      <c r="I54" s="38"/>
      <c r="J54" s="164">
        <f t="shared" ref="J54:J57" si="7">H54*G54</f>
        <v>0</v>
      </c>
      <c r="K54" s="38">
        <f t="shared" ref="K54:K57" si="8">(I54-H54)*G54</f>
        <v>0</v>
      </c>
      <c r="L54" s="164">
        <f t="shared" si="3"/>
        <v>0</v>
      </c>
      <c r="M54" s="144"/>
    </row>
    <row r="55" spans="1:13" ht="12.75">
      <c r="A55" s="4">
        <v>3</v>
      </c>
      <c r="B55" s="155"/>
      <c r="C55" s="42" t="s">
        <v>9</v>
      </c>
      <c r="D55" s="42" t="s">
        <v>11</v>
      </c>
      <c r="E55" s="4"/>
      <c r="F55" s="141"/>
      <c r="G55" s="4"/>
      <c r="H55" s="38"/>
      <c r="I55" s="38"/>
      <c r="J55" s="164">
        <f t="shared" si="7"/>
        <v>0</v>
      </c>
      <c r="K55" s="38">
        <f t="shared" si="8"/>
        <v>0</v>
      </c>
      <c r="L55" s="164">
        <f t="shared" si="3"/>
        <v>0</v>
      </c>
      <c r="M55" s="144"/>
    </row>
    <row r="56" spans="1:13" ht="12.75">
      <c r="A56" s="4">
        <v>4</v>
      </c>
      <c r="B56" s="155"/>
      <c r="C56" s="42" t="s">
        <v>9</v>
      </c>
      <c r="D56" s="42" t="s">
        <v>11</v>
      </c>
      <c r="E56" s="4"/>
      <c r="F56" s="141"/>
      <c r="G56" s="4"/>
      <c r="H56" s="38"/>
      <c r="I56" s="38"/>
      <c r="J56" s="164">
        <f t="shared" si="7"/>
        <v>0</v>
      </c>
      <c r="K56" s="38">
        <f t="shared" si="8"/>
        <v>0</v>
      </c>
      <c r="L56" s="164">
        <f t="shared" si="3"/>
        <v>0</v>
      </c>
      <c r="M56" s="144"/>
    </row>
    <row r="57" spans="1:13" ht="12.75">
      <c r="A57" s="4">
        <v>5</v>
      </c>
      <c r="B57" s="155"/>
      <c r="C57" s="42" t="s">
        <v>9</v>
      </c>
      <c r="D57" s="42" t="s">
        <v>11</v>
      </c>
      <c r="E57" s="4"/>
      <c r="F57" s="141"/>
      <c r="G57" s="4"/>
      <c r="H57" s="38"/>
      <c r="I57" s="38"/>
      <c r="J57" s="164">
        <f t="shared" si="7"/>
        <v>0</v>
      </c>
      <c r="K57" s="38">
        <f t="shared" si="8"/>
        <v>0</v>
      </c>
      <c r="L57" s="164">
        <f t="shared" si="3"/>
        <v>0</v>
      </c>
      <c r="M57" s="144"/>
    </row>
    <row r="58" spans="1:13" ht="12.75">
      <c r="A58" s="153"/>
      <c r="B58" s="2" t="s">
        <v>8</v>
      </c>
      <c r="C58" s="146" t="s">
        <v>9</v>
      </c>
      <c r="D58" s="147" t="s">
        <v>9</v>
      </c>
      <c r="E58" s="149"/>
      <c r="F58" s="149"/>
      <c r="G58" s="148"/>
      <c r="H58" s="6"/>
      <c r="I58" s="6"/>
      <c r="J58" s="165">
        <f>SUM(J53:J57)</f>
        <v>0</v>
      </c>
      <c r="K58" s="67">
        <f>SUM(K53:K57)</f>
        <v>0</v>
      </c>
      <c r="L58" s="165">
        <f>SUM(L53:L57)</f>
        <v>0</v>
      </c>
      <c r="M58" s="150"/>
    </row>
    <row r="59" spans="1:13" ht="59.25" customHeight="1">
      <c r="A59" s="153"/>
      <c r="B59" s="2"/>
      <c r="C59" s="2" t="s">
        <v>36</v>
      </c>
      <c r="D59" s="11" t="s">
        <v>35</v>
      </c>
      <c r="E59" s="149"/>
      <c r="F59" s="149"/>
      <c r="G59" s="148"/>
      <c r="H59" s="156" t="s">
        <v>37</v>
      </c>
      <c r="I59" s="156" t="s">
        <v>38</v>
      </c>
      <c r="J59" s="66" t="s">
        <v>39</v>
      </c>
      <c r="K59" s="67" t="s">
        <v>40</v>
      </c>
      <c r="L59" s="66" t="s">
        <v>41</v>
      </c>
      <c r="M59" s="150"/>
    </row>
    <row r="60" spans="1:13" ht="18" customHeight="1">
      <c r="A60" s="4">
        <v>1</v>
      </c>
      <c r="B60" s="157" t="s">
        <v>13</v>
      </c>
      <c r="C60" s="4">
        <v>48</v>
      </c>
      <c r="D60" s="42" t="s">
        <v>14</v>
      </c>
      <c r="E60" s="4"/>
      <c r="F60" s="141"/>
      <c r="G60" s="4"/>
      <c r="H60" s="38"/>
      <c r="I60" s="38"/>
      <c r="J60" s="164">
        <f>H60*C60</f>
        <v>0</v>
      </c>
      <c r="K60" s="38">
        <f>(I60-H60)*C60</f>
        <v>0</v>
      </c>
      <c r="L60" s="164">
        <f>I60*C60</f>
        <v>0</v>
      </c>
      <c r="M60" s="144"/>
    </row>
    <row r="61" spans="1:13" ht="12.75">
      <c r="A61" s="274" t="s">
        <v>15</v>
      </c>
      <c r="B61" s="275"/>
      <c r="C61" s="275"/>
      <c r="D61" s="275"/>
      <c r="E61" s="275"/>
      <c r="F61" s="275"/>
      <c r="G61" s="275"/>
      <c r="H61" s="275"/>
      <c r="I61" s="275"/>
      <c r="J61" s="168">
        <f>SUM(J44,J51,J58,J60)</f>
        <v>0</v>
      </c>
      <c r="K61" s="169">
        <f>SUM(K44,K51,K58,K60)</f>
        <v>0</v>
      </c>
      <c r="L61" s="165">
        <f>SUM(L44,L51,L58,L60)</f>
        <v>0</v>
      </c>
      <c r="M61" s="158"/>
    </row>
    <row r="62" spans="1:13" ht="15" customHeight="1">
      <c r="A62" s="45"/>
      <c r="B62" s="45"/>
      <c r="C62" s="45"/>
      <c r="D62" s="45"/>
      <c r="E62" s="45"/>
      <c r="F62" s="160"/>
      <c r="G62" s="45"/>
      <c r="H62" s="45"/>
      <c r="I62" s="45"/>
      <c r="J62" s="45"/>
      <c r="K62" s="45"/>
      <c r="L62" s="45"/>
      <c r="M62" s="35"/>
    </row>
    <row r="63" spans="1:13" ht="15" customHeight="1">
      <c r="A63" s="161"/>
      <c r="B63" s="253" t="s">
        <v>237</v>
      </c>
      <c r="C63" s="35"/>
      <c r="D63" s="35"/>
      <c r="E63" s="35"/>
      <c r="F63" s="162"/>
      <c r="G63" s="35"/>
      <c r="H63" s="35"/>
      <c r="I63" s="35"/>
      <c r="J63" s="35"/>
      <c r="K63" s="35"/>
      <c r="L63" s="35"/>
      <c r="M63" s="35"/>
    </row>
    <row r="64" spans="1:13" ht="15" customHeight="1">
      <c r="A64" s="35"/>
      <c r="B64" s="253"/>
      <c r="C64" s="35"/>
      <c r="D64" s="35"/>
      <c r="E64" s="35"/>
      <c r="F64" s="162"/>
      <c r="G64" s="35"/>
      <c r="H64" s="35"/>
      <c r="I64" s="35"/>
      <c r="J64" s="35"/>
      <c r="K64" s="35"/>
      <c r="L64" s="35"/>
      <c r="M64" s="35"/>
    </row>
    <row r="65" spans="1:13" ht="15" customHeight="1">
      <c r="A65" s="35"/>
      <c r="B65" s="254" t="s">
        <v>238</v>
      </c>
      <c r="C65" s="35"/>
      <c r="D65" s="35"/>
      <c r="E65" s="35"/>
      <c r="F65" s="162"/>
      <c r="G65" s="35"/>
      <c r="H65" s="35"/>
      <c r="I65" s="35"/>
      <c r="J65" s="35"/>
      <c r="K65" s="35"/>
      <c r="L65" s="35"/>
      <c r="M65" s="35"/>
    </row>
    <row r="66" spans="1:13" ht="15" customHeight="1">
      <c r="A66" s="35"/>
      <c r="B66" s="254" t="s">
        <v>239</v>
      </c>
      <c r="C66" s="35"/>
      <c r="D66" s="35"/>
      <c r="E66" s="35"/>
      <c r="F66" s="162"/>
      <c r="G66" s="35"/>
      <c r="H66" s="35"/>
      <c r="I66" s="35"/>
      <c r="J66" s="35"/>
      <c r="K66" s="35"/>
      <c r="L66" s="35"/>
      <c r="M66" s="35"/>
    </row>
    <row r="67" spans="1:13" ht="15" customHeight="1">
      <c r="A67" s="35"/>
      <c r="B67" s="35"/>
      <c r="C67" s="35"/>
      <c r="D67" s="35"/>
      <c r="E67" s="35"/>
      <c r="F67" s="162"/>
      <c r="G67" s="35"/>
      <c r="H67" s="35"/>
      <c r="I67" s="35"/>
      <c r="J67" s="35"/>
      <c r="K67" s="35"/>
      <c r="L67" s="35"/>
      <c r="M67" s="35"/>
    </row>
    <row r="68" spans="1:13" ht="15" customHeight="1">
      <c r="A68" s="35"/>
      <c r="B68" s="35"/>
      <c r="C68" s="35"/>
      <c r="D68" s="35"/>
      <c r="E68" s="35"/>
      <c r="F68" s="162"/>
      <c r="G68" s="35"/>
      <c r="H68" s="35"/>
      <c r="I68" s="35"/>
      <c r="J68" s="35"/>
      <c r="K68" s="35"/>
      <c r="L68" s="35"/>
      <c r="M68" s="35"/>
    </row>
    <row r="69" spans="1:13" ht="15" customHeight="1">
      <c r="A69" s="35"/>
      <c r="B69" s="163"/>
      <c r="C69" s="35"/>
      <c r="D69" s="35"/>
      <c r="E69" s="35"/>
      <c r="F69" s="162"/>
      <c r="G69" s="35"/>
      <c r="H69" s="35"/>
      <c r="I69" s="35"/>
      <c r="J69" s="35"/>
      <c r="K69" s="35"/>
      <c r="L69" s="35"/>
      <c r="M69" s="35"/>
    </row>
  </sheetData>
  <mergeCells count="3">
    <mergeCell ref="N4:U4"/>
    <mergeCell ref="A61:I61"/>
    <mergeCell ref="C4:K4"/>
  </mergeCells>
  <pageMargins left="0.11811023622047245" right="0.19685039370078741" top="0.6692913385826772" bottom="0.62992125984251968" header="0.31496062992125984" footer="0.31496062992125984"/>
  <pageSetup scale="54" fitToHeight="0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1"/>
  <sheetViews>
    <sheetView workbookViewId="0">
      <selection activeCell="A11" sqref="A11:XFD13"/>
    </sheetView>
  </sheetViews>
  <sheetFormatPr defaultRowHeight="14.25"/>
  <cols>
    <col min="1" max="1" width="9.140625" style="233"/>
    <col min="2" max="2" width="35.28515625" style="233" customWidth="1"/>
    <col min="3" max="3" width="14.7109375" style="233" customWidth="1"/>
    <col min="4" max="4" width="10.5703125" style="233" customWidth="1"/>
    <col min="5" max="5" width="15.42578125" style="233" customWidth="1"/>
    <col min="6" max="6" width="12.28515625" style="233" customWidth="1"/>
    <col min="7" max="7" width="13.5703125" style="233" customWidth="1"/>
    <col min="8" max="12" width="12.28515625" style="233" customWidth="1"/>
    <col min="13" max="13" width="12.7109375" style="233" customWidth="1"/>
    <col min="14" max="16384" width="9.140625" style="233"/>
  </cols>
  <sheetData>
    <row r="1" spans="1:13" ht="15">
      <c r="B1" s="236" t="s">
        <v>33</v>
      </c>
      <c r="C1" s="237">
        <v>6</v>
      </c>
      <c r="D1" s="238"/>
      <c r="E1" s="238"/>
      <c r="F1" s="238"/>
      <c r="G1" s="238"/>
      <c r="H1" s="239"/>
      <c r="I1" s="239"/>
      <c r="J1" s="239"/>
      <c r="K1" s="239"/>
      <c r="L1" s="239"/>
    </row>
    <row r="2" spans="1:13" ht="15">
      <c r="B2" s="240"/>
      <c r="C2" s="241"/>
      <c r="D2" s="239"/>
      <c r="E2" s="239"/>
      <c r="F2" s="239"/>
      <c r="G2" s="239"/>
      <c r="H2" s="239"/>
      <c r="I2" s="239"/>
      <c r="J2" s="239"/>
      <c r="K2" s="239"/>
      <c r="L2" s="239"/>
    </row>
    <row r="3" spans="1:13" ht="14.25" customHeight="1">
      <c r="B3" s="236" t="s">
        <v>32</v>
      </c>
      <c r="C3" s="300" t="s">
        <v>233</v>
      </c>
      <c r="D3" s="301"/>
      <c r="E3" s="301"/>
      <c r="F3" s="301"/>
      <c r="G3" s="301"/>
      <c r="H3" s="301"/>
      <c r="I3" s="301"/>
      <c r="J3" s="302"/>
      <c r="K3" s="242"/>
      <c r="L3" s="243"/>
    </row>
    <row r="4" spans="1:13" ht="15">
      <c r="B4" s="239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3" ht="60">
      <c r="A5" s="234" t="s">
        <v>178</v>
      </c>
      <c r="B5" s="244" t="s">
        <v>28</v>
      </c>
      <c r="C5" s="244" t="s">
        <v>282</v>
      </c>
      <c r="D5" s="244" t="s">
        <v>179</v>
      </c>
      <c r="E5" s="245" t="s">
        <v>24</v>
      </c>
      <c r="F5" s="245" t="s">
        <v>2</v>
      </c>
      <c r="G5" s="245" t="s">
        <v>258</v>
      </c>
      <c r="H5" s="244" t="s">
        <v>29</v>
      </c>
      <c r="I5" s="244" t="s">
        <v>30</v>
      </c>
      <c r="J5" s="244" t="s">
        <v>3</v>
      </c>
      <c r="K5" s="246" t="s">
        <v>234</v>
      </c>
      <c r="L5" s="244" t="s">
        <v>4</v>
      </c>
      <c r="M5" s="247" t="s">
        <v>5</v>
      </c>
    </row>
    <row r="6" spans="1:13" ht="95.45" customHeight="1">
      <c r="A6" s="234">
        <v>1</v>
      </c>
      <c r="B6" s="235" t="s">
        <v>232</v>
      </c>
      <c r="C6" s="266">
        <v>2000</v>
      </c>
      <c r="D6" s="234" t="s">
        <v>31</v>
      </c>
      <c r="E6" s="234"/>
      <c r="F6" s="234"/>
      <c r="G6" s="234"/>
      <c r="H6" s="249"/>
      <c r="I6" s="249"/>
      <c r="J6" s="250">
        <f>H6*G6</f>
        <v>0</v>
      </c>
      <c r="K6" s="249">
        <f>(I6-H6)*G6</f>
        <v>0</v>
      </c>
      <c r="L6" s="250">
        <f>I6*G6</f>
        <v>0</v>
      </c>
      <c r="M6" s="234"/>
    </row>
    <row r="7" spans="1:13" ht="15">
      <c r="B7" s="248" t="s">
        <v>23</v>
      </c>
      <c r="C7" s="234"/>
      <c r="D7" s="234"/>
      <c r="E7" s="234"/>
      <c r="F7" s="234"/>
      <c r="G7" s="234"/>
      <c r="H7" s="249"/>
      <c r="I7" s="249"/>
      <c r="J7" s="251">
        <f>SUM(J6)</f>
        <v>0</v>
      </c>
      <c r="K7" s="252">
        <f t="shared" ref="K7:L7" si="0">SUM(K6)</f>
        <v>0</v>
      </c>
      <c r="L7" s="251">
        <f t="shared" si="0"/>
        <v>0</v>
      </c>
      <c r="M7" s="234"/>
    </row>
    <row r="9" spans="1:13" ht="45" customHeight="1">
      <c r="B9" s="303" t="s">
        <v>235</v>
      </c>
      <c r="C9" s="303"/>
      <c r="D9" s="303"/>
    </row>
    <row r="11" spans="1:13">
      <c r="B11" s="254"/>
    </row>
  </sheetData>
  <mergeCells count="2">
    <mergeCell ref="C3:J3"/>
    <mergeCell ref="B9:D9"/>
  </mergeCells>
  <pageMargins left="0" right="0" top="0.39409448818897608" bottom="0.39409448818897608" header="0" footer="0"/>
  <pageSetup paperSize="9" scale="80" fitToHeight="0" pageOrder="overThenDown" orientation="landscape" r:id="rId1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1"/>
  <sheetViews>
    <sheetView topLeftCell="A4" workbookViewId="0">
      <selection activeCell="J19" sqref="J19"/>
    </sheetView>
  </sheetViews>
  <sheetFormatPr defaultRowHeight="12.75"/>
  <cols>
    <col min="1" max="1" width="12.28515625" style="203" customWidth="1"/>
    <col min="2" max="2" width="31" style="203" customWidth="1"/>
    <col min="3" max="3" width="13.5703125" style="203" customWidth="1"/>
    <col min="4" max="4" width="12.28515625" style="203" customWidth="1"/>
    <col min="5" max="5" width="15.85546875" style="203" customWidth="1"/>
    <col min="6" max="6" width="12.28515625" style="203" customWidth="1"/>
    <col min="7" max="7" width="13.5703125" style="203" customWidth="1"/>
    <col min="8" max="12" width="12.28515625" style="203" customWidth="1"/>
    <col min="13" max="13" width="13.5703125" style="203" customWidth="1"/>
    <col min="14" max="16384" width="9.140625" style="203"/>
  </cols>
  <sheetData>
    <row r="1" spans="1:13">
      <c r="B1" s="112" t="s">
        <v>33</v>
      </c>
      <c r="C1" s="117">
        <v>7</v>
      </c>
      <c r="D1" s="186"/>
      <c r="E1" s="186"/>
      <c r="F1" s="186"/>
      <c r="G1" s="186"/>
      <c r="H1" s="185"/>
      <c r="I1" s="185"/>
      <c r="J1" s="48" t="s">
        <v>159</v>
      </c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2.75" customHeight="1">
      <c r="B3" s="112" t="s">
        <v>32</v>
      </c>
      <c r="C3" s="305" t="s">
        <v>211</v>
      </c>
      <c r="D3" s="306"/>
      <c r="E3" s="306"/>
      <c r="F3" s="306"/>
      <c r="G3" s="306"/>
      <c r="H3" s="306"/>
      <c r="I3" s="306"/>
      <c r="J3" s="224"/>
      <c r="K3" s="225"/>
      <c r="L3" s="225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38.25">
      <c r="A5" s="206" t="s">
        <v>178</v>
      </c>
      <c r="B5" s="120" t="s">
        <v>28</v>
      </c>
      <c r="C5" s="120" t="s">
        <v>282</v>
      </c>
      <c r="D5" s="120" t="s">
        <v>179</v>
      </c>
      <c r="E5" s="2" t="s">
        <v>24</v>
      </c>
      <c r="F5" s="2" t="s">
        <v>2</v>
      </c>
      <c r="G5" s="2" t="s">
        <v>258</v>
      </c>
      <c r="H5" s="120" t="s">
        <v>29</v>
      </c>
      <c r="I5" s="120" t="s">
        <v>30</v>
      </c>
      <c r="J5" s="120" t="s">
        <v>3</v>
      </c>
      <c r="K5" s="120" t="s">
        <v>209</v>
      </c>
      <c r="L5" s="120" t="s">
        <v>4</v>
      </c>
      <c r="M5" s="2" t="s">
        <v>5</v>
      </c>
    </row>
    <row r="6" spans="1:13" ht="30" customHeight="1">
      <c r="A6" s="213">
        <v>1</v>
      </c>
      <c r="B6" s="205" t="s">
        <v>181</v>
      </c>
      <c r="C6" s="215">
        <v>8000</v>
      </c>
      <c r="D6" s="213" t="s">
        <v>210</v>
      </c>
      <c r="E6" s="213"/>
      <c r="F6" s="213"/>
      <c r="G6" s="213"/>
      <c r="H6" s="216"/>
      <c r="I6" s="216"/>
      <c r="J6" s="217">
        <f>H6*G6</f>
        <v>0</v>
      </c>
      <c r="K6" s="216">
        <f>(I6-H6)*G6</f>
        <v>0</v>
      </c>
      <c r="L6" s="217">
        <f>I6*G6</f>
        <v>0</v>
      </c>
      <c r="M6" s="213"/>
    </row>
    <row r="7" spans="1:13" ht="37.5" customHeight="1">
      <c r="A7" s="213">
        <v>2</v>
      </c>
      <c r="B7" s="205" t="s">
        <v>182</v>
      </c>
      <c r="C7" s="215">
        <v>100000</v>
      </c>
      <c r="D7" s="213" t="s">
        <v>210</v>
      </c>
      <c r="E7" s="213"/>
      <c r="F7" s="213"/>
      <c r="G7" s="213"/>
      <c r="H7" s="216"/>
      <c r="I7" s="216"/>
      <c r="J7" s="217">
        <f t="shared" ref="J7:J12" si="0">H7*G7</f>
        <v>0</v>
      </c>
      <c r="K7" s="216">
        <f t="shared" ref="K7:K12" si="1">(I7-H7)*G7</f>
        <v>0</v>
      </c>
      <c r="L7" s="217">
        <f t="shared" ref="L7:L12" si="2">I7*G7</f>
        <v>0</v>
      </c>
      <c r="M7" s="213"/>
    </row>
    <row r="8" spans="1:13" ht="54" customHeight="1">
      <c r="A8" s="213">
        <v>3</v>
      </c>
      <c r="B8" s="205" t="s">
        <v>183</v>
      </c>
      <c r="C8" s="215">
        <v>20000</v>
      </c>
      <c r="D8" s="213" t="s">
        <v>210</v>
      </c>
      <c r="E8" s="213"/>
      <c r="F8" s="213"/>
      <c r="G8" s="213"/>
      <c r="H8" s="216"/>
      <c r="I8" s="216"/>
      <c r="J8" s="217">
        <f t="shared" si="0"/>
        <v>0</v>
      </c>
      <c r="K8" s="216">
        <f t="shared" si="1"/>
        <v>0</v>
      </c>
      <c r="L8" s="217">
        <f t="shared" si="2"/>
        <v>0</v>
      </c>
      <c r="M8" s="213"/>
    </row>
    <row r="9" spans="1:13" ht="39" customHeight="1">
      <c r="A9" s="213">
        <v>4</v>
      </c>
      <c r="B9" s="205" t="s">
        <v>184</v>
      </c>
      <c r="C9" s="215">
        <v>10000</v>
      </c>
      <c r="D9" s="213" t="s">
        <v>210</v>
      </c>
      <c r="E9" s="213"/>
      <c r="F9" s="213"/>
      <c r="G9" s="213"/>
      <c r="H9" s="216"/>
      <c r="I9" s="216"/>
      <c r="J9" s="217">
        <f t="shared" si="0"/>
        <v>0</v>
      </c>
      <c r="K9" s="216">
        <f t="shared" si="1"/>
        <v>0</v>
      </c>
      <c r="L9" s="217">
        <f t="shared" si="2"/>
        <v>0</v>
      </c>
      <c r="M9" s="213"/>
    </row>
    <row r="10" spans="1:13" ht="43.5" customHeight="1">
      <c r="A10" s="213">
        <v>5</v>
      </c>
      <c r="B10" s="205" t="s">
        <v>185</v>
      </c>
      <c r="C10" s="215">
        <v>80000</v>
      </c>
      <c r="D10" s="213" t="s">
        <v>210</v>
      </c>
      <c r="E10" s="213"/>
      <c r="F10" s="213"/>
      <c r="G10" s="213"/>
      <c r="H10" s="216"/>
      <c r="I10" s="216"/>
      <c r="J10" s="217">
        <f t="shared" si="0"/>
        <v>0</v>
      </c>
      <c r="K10" s="216">
        <f>(I10-H10)*G10</f>
        <v>0</v>
      </c>
      <c r="L10" s="217">
        <f t="shared" si="2"/>
        <v>0</v>
      </c>
      <c r="M10" s="213"/>
    </row>
    <row r="11" spans="1:13" ht="45.75" customHeight="1">
      <c r="A11" s="213">
        <v>6</v>
      </c>
      <c r="B11" s="205" t="s">
        <v>186</v>
      </c>
      <c r="C11" s="215">
        <v>10000</v>
      </c>
      <c r="D11" s="213" t="s">
        <v>210</v>
      </c>
      <c r="E11" s="213"/>
      <c r="F11" s="213"/>
      <c r="G11" s="213"/>
      <c r="H11" s="216"/>
      <c r="I11" s="216"/>
      <c r="J11" s="217">
        <f t="shared" si="0"/>
        <v>0</v>
      </c>
      <c r="K11" s="216">
        <f t="shared" si="1"/>
        <v>0</v>
      </c>
      <c r="L11" s="217">
        <f t="shared" si="2"/>
        <v>0</v>
      </c>
      <c r="M11" s="213"/>
    </row>
    <row r="12" spans="1:13" s="258" customFormat="1" ht="45.75" customHeight="1">
      <c r="A12" s="213">
        <v>7</v>
      </c>
      <c r="B12" s="205" t="s">
        <v>293</v>
      </c>
      <c r="C12" s="215">
        <v>10000</v>
      </c>
      <c r="D12" s="213" t="s">
        <v>210</v>
      </c>
      <c r="E12" s="213"/>
      <c r="F12" s="213"/>
      <c r="G12" s="213"/>
      <c r="H12" s="216"/>
      <c r="I12" s="216"/>
      <c r="J12" s="217">
        <f t="shared" si="0"/>
        <v>0</v>
      </c>
      <c r="K12" s="216">
        <f t="shared" si="1"/>
        <v>0</v>
      </c>
      <c r="L12" s="217">
        <f t="shared" si="2"/>
        <v>0</v>
      </c>
      <c r="M12" s="213"/>
    </row>
    <row r="13" spans="1:13">
      <c r="A13" s="213"/>
      <c r="B13" s="206" t="s">
        <v>100</v>
      </c>
      <c r="C13" s="213"/>
      <c r="D13" s="213"/>
      <c r="E13" s="213"/>
      <c r="F13" s="213"/>
      <c r="G13" s="213"/>
      <c r="H13" s="216"/>
      <c r="I13" s="216"/>
      <c r="J13" s="220">
        <f>SUM(J6:J11)</f>
        <v>0</v>
      </c>
      <c r="K13" s="221">
        <f>SUM(K6:K11)</f>
        <v>0</v>
      </c>
      <c r="L13" s="220">
        <f>SUM(L6:L11)</f>
        <v>0</v>
      </c>
      <c r="M13" s="213"/>
    </row>
    <row r="16" spans="1:13" ht="31.5" customHeight="1">
      <c r="B16" s="304" t="s">
        <v>294</v>
      </c>
      <c r="C16" s="304"/>
      <c r="D16" s="304"/>
      <c r="E16" s="304"/>
      <c r="F16" s="304"/>
      <c r="G16" s="304"/>
      <c r="H16" s="304"/>
      <c r="I16" s="304"/>
    </row>
    <row r="17" spans="2:2">
      <c r="B17" s="223"/>
    </row>
    <row r="18" spans="2:2" ht="14.25">
      <c r="B18" s="253" t="s">
        <v>237</v>
      </c>
    </row>
    <row r="19" spans="2:2" ht="14.25">
      <c r="B19" s="253"/>
    </row>
    <row r="20" spans="2:2" ht="14.25">
      <c r="B20" s="254" t="s">
        <v>347</v>
      </c>
    </row>
    <row r="21" spans="2:2" ht="14.25">
      <c r="B21" s="254"/>
    </row>
  </sheetData>
  <mergeCells count="2">
    <mergeCell ref="B16:I16"/>
    <mergeCell ref="C3:I3"/>
  </mergeCells>
  <pageMargins left="0" right="0" top="0.39409448818897608" bottom="0.39409448818897608" header="0" footer="0"/>
  <pageSetup paperSize="9" scale="80" fitToHeight="0" pageOrder="overThenDown" orientation="landscape" r:id="rId1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3"/>
  <sheetViews>
    <sheetView workbookViewId="0">
      <selection activeCell="A13" sqref="A13:XFD15"/>
    </sheetView>
  </sheetViews>
  <sheetFormatPr defaultRowHeight="12.75"/>
  <cols>
    <col min="1" max="1" width="12.28515625" style="203" customWidth="1"/>
    <col min="2" max="2" width="26.42578125" style="203" customWidth="1"/>
    <col min="3" max="4" width="12.28515625" style="203" customWidth="1"/>
    <col min="5" max="5" width="15.85546875" style="203" customWidth="1"/>
    <col min="6" max="6" width="12.28515625" style="203" customWidth="1"/>
    <col min="7" max="7" width="13.5703125" style="203" customWidth="1"/>
    <col min="8" max="14" width="12.28515625" style="203" customWidth="1"/>
    <col min="15" max="15" width="10.28515625" style="203" customWidth="1"/>
    <col min="16" max="16384" width="9.140625" style="203"/>
  </cols>
  <sheetData>
    <row r="1" spans="1:14">
      <c r="B1" s="112" t="s">
        <v>33</v>
      </c>
      <c r="C1" s="113">
        <v>8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4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4" ht="14.25" customHeight="1">
      <c r="B3" s="112" t="s">
        <v>32</v>
      </c>
      <c r="C3" s="296" t="s">
        <v>212</v>
      </c>
      <c r="D3" s="297"/>
      <c r="E3" s="297"/>
      <c r="F3" s="297"/>
      <c r="G3" s="297"/>
      <c r="H3" s="297"/>
      <c r="I3" s="224"/>
      <c r="J3" s="225"/>
      <c r="K3" s="225"/>
      <c r="L3" s="225"/>
    </row>
    <row r="4" spans="1:14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38.25">
      <c r="A5" s="213" t="s">
        <v>178</v>
      </c>
      <c r="B5" s="119" t="s">
        <v>28</v>
      </c>
      <c r="C5" s="120" t="s">
        <v>282</v>
      </c>
      <c r="D5" s="119" t="s">
        <v>179</v>
      </c>
      <c r="E5" s="2" t="s">
        <v>24</v>
      </c>
      <c r="F5" s="2" t="s">
        <v>2</v>
      </c>
      <c r="G5" s="2" t="s">
        <v>258</v>
      </c>
      <c r="H5" s="119" t="s">
        <v>29</v>
      </c>
      <c r="I5" s="119" t="s">
        <v>30</v>
      </c>
      <c r="J5" s="119" t="s">
        <v>3</v>
      </c>
      <c r="K5" s="118" t="s">
        <v>231</v>
      </c>
      <c r="L5" s="119" t="s">
        <v>4</v>
      </c>
      <c r="M5" s="2" t="s">
        <v>5</v>
      </c>
    </row>
    <row r="6" spans="1:14" ht="44.25" customHeight="1">
      <c r="A6" s="213">
        <v>1</v>
      </c>
      <c r="B6" s="205" t="s">
        <v>187</v>
      </c>
      <c r="C6" s="215">
        <v>1000</v>
      </c>
      <c r="D6" s="213" t="s">
        <v>31</v>
      </c>
      <c r="E6" s="213"/>
      <c r="F6" s="213"/>
      <c r="G6" s="213"/>
      <c r="H6" s="216"/>
      <c r="I6" s="216"/>
      <c r="J6" s="217">
        <f>H6*G6</f>
        <v>0</v>
      </c>
      <c r="K6" s="216">
        <f>(I6-H6)*G6</f>
        <v>0</v>
      </c>
      <c r="L6" s="217">
        <f>I6*G6</f>
        <v>0</v>
      </c>
      <c r="M6" s="213"/>
    </row>
    <row r="7" spans="1:14" ht="45" customHeight="1">
      <c r="A7" s="213">
        <v>2</v>
      </c>
      <c r="B7" s="205" t="s">
        <v>188</v>
      </c>
      <c r="C7" s="215">
        <v>4000</v>
      </c>
      <c r="D7" s="213" t="s">
        <v>31</v>
      </c>
      <c r="E7" s="213"/>
      <c r="F7" s="213"/>
      <c r="G7" s="213"/>
      <c r="H7" s="216"/>
      <c r="I7" s="216"/>
      <c r="J7" s="217">
        <f>H7*G7</f>
        <v>0</v>
      </c>
      <c r="K7" s="216">
        <f>(I7-H7)*G7</f>
        <v>0</v>
      </c>
      <c r="L7" s="217">
        <f>I7*G7</f>
        <v>0</v>
      </c>
      <c r="M7" s="213"/>
    </row>
    <row r="8" spans="1:14">
      <c r="A8" s="213"/>
      <c r="B8" s="206" t="s">
        <v>23</v>
      </c>
      <c r="C8" s="213"/>
      <c r="D8" s="213"/>
      <c r="E8" s="213"/>
      <c r="F8" s="213"/>
      <c r="G8" s="213"/>
      <c r="H8" s="216"/>
      <c r="I8" s="216"/>
      <c r="J8" s="220">
        <f>SUM(J6:J7)</f>
        <v>0</v>
      </c>
      <c r="K8" s="232">
        <f t="shared" ref="K8:L8" si="0">SUM(K6:K7)</f>
        <v>0</v>
      </c>
      <c r="L8" s="220">
        <f t="shared" si="0"/>
        <v>0</v>
      </c>
      <c r="M8" s="213"/>
    </row>
    <row r="9" spans="1:14">
      <c r="L9" s="222"/>
    </row>
    <row r="10" spans="1:14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ht="37.5" customHeight="1">
      <c r="A11" s="231"/>
      <c r="B11" s="304" t="s">
        <v>295</v>
      </c>
      <c r="C11" s="304"/>
      <c r="D11" s="304"/>
      <c r="E11" s="304"/>
      <c r="F11" s="304"/>
      <c r="G11" s="304"/>
      <c r="H11" s="304"/>
      <c r="I11" s="304"/>
      <c r="J11" s="231"/>
      <c r="K11" s="231"/>
      <c r="L11" s="231"/>
      <c r="M11" s="231"/>
      <c r="N11" s="223"/>
    </row>
    <row r="12" spans="1:14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23"/>
    </row>
    <row r="13" spans="1:14" ht="14.25">
      <c r="A13" s="223"/>
      <c r="B13" s="254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</row>
  </sheetData>
  <mergeCells count="2">
    <mergeCell ref="B11:I11"/>
    <mergeCell ref="C3:H3"/>
  </mergeCells>
  <pageMargins left="0" right="0" top="0.39409448818897608" bottom="0.39409448818897608" header="0" footer="0"/>
  <pageSetup paperSize="9" scale="85" fitToHeight="0" pageOrder="overThenDown" orientation="landscape" r:id="rId1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4"/>
  <sheetViews>
    <sheetView workbookViewId="0">
      <selection activeCell="F25" sqref="F25"/>
    </sheetView>
  </sheetViews>
  <sheetFormatPr defaultRowHeight="12.75"/>
  <cols>
    <col min="1" max="1" width="12.28515625" style="203" customWidth="1"/>
    <col min="2" max="2" width="29.140625" style="203" customWidth="1"/>
    <col min="3" max="4" width="12.28515625" style="203" customWidth="1"/>
    <col min="5" max="5" width="15" style="203" customWidth="1"/>
    <col min="6" max="6" width="12.28515625" style="203" customWidth="1"/>
    <col min="7" max="7" width="14.28515625" style="203" customWidth="1"/>
    <col min="8" max="14" width="12.28515625" style="203" customWidth="1"/>
    <col min="15" max="15" width="10.28515625" style="203" customWidth="1"/>
    <col min="16" max="16384" width="9.140625" style="203"/>
  </cols>
  <sheetData>
    <row r="1" spans="1:14">
      <c r="B1" s="112" t="s">
        <v>33</v>
      </c>
      <c r="C1" s="113">
        <v>9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4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4" ht="14.25" customHeight="1">
      <c r="B3" s="112" t="s">
        <v>32</v>
      </c>
      <c r="C3" s="305" t="s">
        <v>214</v>
      </c>
      <c r="D3" s="306"/>
      <c r="E3" s="306"/>
      <c r="F3" s="306"/>
      <c r="G3" s="306"/>
      <c r="H3" s="306"/>
      <c r="I3" s="307"/>
      <c r="J3" s="226"/>
      <c r="K3" s="227"/>
      <c r="L3" s="227"/>
    </row>
    <row r="4" spans="1:14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38.25">
      <c r="A5" s="206" t="s">
        <v>178</v>
      </c>
      <c r="B5" s="119" t="s">
        <v>28</v>
      </c>
      <c r="C5" s="120" t="s">
        <v>282</v>
      </c>
      <c r="D5" s="119" t="s">
        <v>179</v>
      </c>
      <c r="E5" s="2" t="s">
        <v>24</v>
      </c>
      <c r="F5" s="2" t="s">
        <v>2</v>
      </c>
      <c r="G5" s="2" t="s">
        <v>258</v>
      </c>
      <c r="H5" s="119" t="s">
        <v>29</v>
      </c>
      <c r="I5" s="119" t="s">
        <v>30</v>
      </c>
      <c r="J5" s="119" t="s">
        <v>3</v>
      </c>
      <c r="K5" s="119" t="s">
        <v>209</v>
      </c>
      <c r="L5" s="119" t="s">
        <v>4</v>
      </c>
      <c r="M5" s="2" t="s">
        <v>5</v>
      </c>
    </row>
    <row r="6" spans="1:14" ht="25.5">
      <c r="A6" s="213">
        <v>1</v>
      </c>
      <c r="B6" s="205" t="s">
        <v>189</v>
      </c>
      <c r="C6" s="215">
        <v>120000</v>
      </c>
      <c r="D6" s="213" t="s">
        <v>31</v>
      </c>
      <c r="E6" s="213"/>
      <c r="F6" s="213"/>
      <c r="G6" s="213"/>
      <c r="H6" s="216"/>
      <c r="I6" s="216"/>
      <c r="J6" s="217">
        <f>H6*G6</f>
        <v>0</v>
      </c>
      <c r="K6" s="216">
        <f>(I6-H6)*G6</f>
        <v>0</v>
      </c>
      <c r="L6" s="217">
        <f>I6*G6</f>
        <v>0</v>
      </c>
      <c r="M6" s="213"/>
    </row>
    <row r="7" spans="1:14" ht="25.5">
      <c r="A7" s="213">
        <v>2</v>
      </c>
      <c r="B7" s="205" t="s">
        <v>190</v>
      </c>
      <c r="C7" s="215">
        <v>20000</v>
      </c>
      <c r="D7" s="213" t="s">
        <v>31</v>
      </c>
      <c r="E7" s="213"/>
      <c r="F7" s="213"/>
      <c r="G7" s="213"/>
      <c r="H7" s="216"/>
      <c r="I7" s="216"/>
      <c r="J7" s="217">
        <f>H7*G7</f>
        <v>0</v>
      </c>
      <c r="K7" s="216">
        <f>(I7-H7)*G7</f>
        <v>0</v>
      </c>
      <c r="L7" s="217">
        <f>I7*G7</f>
        <v>0</v>
      </c>
      <c r="M7" s="213"/>
    </row>
    <row r="8" spans="1:14">
      <c r="A8" s="218"/>
      <c r="B8" s="228" t="s">
        <v>23</v>
      </c>
      <c r="C8" s="218"/>
      <c r="D8" s="218"/>
      <c r="E8" s="218"/>
      <c r="F8" s="218"/>
      <c r="G8" s="218"/>
      <c r="H8" s="219"/>
      <c r="I8" s="219"/>
      <c r="J8" s="229">
        <f>SUM(J6:J7)</f>
        <v>0</v>
      </c>
      <c r="K8" s="230">
        <f>SUM(K6:K7)</f>
        <v>0</v>
      </c>
      <c r="L8" s="229">
        <f>SUM(L6:L7)</f>
        <v>0</v>
      </c>
      <c r="M8" s="218"/>
    </row>
    <row r="9" spans="1:14">
      <c r="L9" s="222"/>
    </row>
    <row r="12" spans="1:14" ht="32.25" customHeight="1">
      <c r="B12" s="304" t="s">
        <v>213</v>
      </c>
      <c r="C12" s="304"/>
      <c r="D12" s="304"/>
      <c r="E12" s="304"/>
      <c r="F12" s="304"/>
      <c r="G12" s="304"/>
      <c r="H12" s="304"/>
      <c r="I12" s="304"/>
      <c r="J12" s="231"/>
      <c r="K12" s="231"/>
      <c r="L12" s="231"/>
      <c r="M12" s="231"/>
      <c r="N12" s="231"/>
    </row>
    <row r="13" spans="1:14"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</row>
    <row r="14" spans="1:14" ht="14.25">
      <c r="B14" s="254"/>
    </row>
  </sheetData>
  <mergeCells count="2">
    <mergeCell ref="B12:I12"/>
    <mergeCell ref="C3:I3"/>
  </mergeCells>
  <pageMargins left="0" right="0" top="0.39409448818897608" bottom="0.39409448818897608" header="0" footer="0"/>
  <pageSetup paperSize="9" scale="83" fitToHeight="0" pageOrder="overThenDown" orientation="landscape" r:id="rId1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37"/>
  <sheetViews>
    <sheetView topLeftCell="A13" workbookViewId="0">
      <selection activeCell="B24" sqref="B24"/>
    </sheetView>
  </sheetViews>
  <sheetFormatPr defaultRowHeight="12.75"/>
  <cols>
    <col min="1" max="1" width="11.28515625" style="203" customWidth="1"/>
    <col min="2" max="2" width="25.42578125" style="203" customWidth="1"/>
    <col min="3" max="3" width="14.140625" style="203" customWidth="1"/>
    <col min="4" max="4" width="12.28515625" style="203" customWidth="1"/>
    <col min="5" max="5" width="14.42578125" style="203" customWidth="1"/>
    <col min="6" max="6" width="12.28515625" style="203" customWidth="1"/>
    <col min="7" max="7" width="14.85546875" style="203" customWidth="1"/>
    <col min="8" max="12" width="12.28515625" style="203" customWidth="1"/>
    <col min="13" max="13" width="13.42578125" style="203" customWidth="1"/>
    <col min="14" max="16384" width="9.140625" style="203"/>
  </cols>
  <sheetData>
    <row r="1" spans="1:13">
      <c r="B1" s="112" t="s">
        <v>33</v>
      </c>
      <c r="C1" s="113">
        <v>10</v>
      </c>
      <c r="D1" s="114"/>
      <c r="E1" s="114"/>
      <c r="F1" s="114"/>
      <c r="G1" s="114"/>
      <c r="H1" s="111"/>
      <c r="I1" s="111"/>
      <c r="J1" s="111"/>
      <c r="K1" s="111"/>
      <c r="L1" s="111"/>
    </row>
    <row r="2" spans="1:13">
      <c r="B2" s="115"/>
      <c r="C2" s="116"/>
      <c r="D2" s="111"/>
      <c r="E2" s="111"/>
      <c r="F2" s="111"/>
      <c r="G2" s="111"/>
      <c r="H2" s="111"/>
      <c r="I2" s="111"/>
      <c r="J2" s="111"/>
      <c r="K2" s="111"/>
      <c r="L2" s="111"/>
    </row>
    <row r="3" spans="1:13">
      <c r="B3" s="112" t="s">
        <v>32</v>
      </c>
      <c r="C3" s="296" t="s">
        <v>194</v>
      </c>
      <c r="D3" s="297"/>
      <c r="E3" s="297"/>
      <c r="F3" s="297"/>
      <c r="G3" s="297"/>
      <c r="H3" s="123"/>
      <c r="I3" s="122"/>
      <c r="J3" s="122"/>
      <c r="K3" s="122"/>
      <c r="L3" s="122"/>
    </row>
    <row r="4" spans="1:13">
      <c r="B4" s="111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ht="51" customHeight="1">
      <c r="A5" s="206" t="s">
        <v>178</v>
      </c>
      <c r="B5" s="119" t="s">
        <v>28</v>
      </c>
      <c r="C5" s="120" t="s">
        <v>296</v>
      </c>
      <c r="D5" s="119" t="s">
        <v>179</v>
      </c>
      <c r="E5" s="2" t="s">
        <v>24</v>
      </c>
      <c r="F5" s="2" t="s">
        <v>2</v>
      </c>
      <c r="G5" s="2" t="s">
        <v>258</v>
      </c>
      <c r="H5" s="119" t="s">
        <v>29</v>
      </c>
      <c r="I5" s="119" t="s">
        <v>30</v>
      </c>
      <c r="J5" s="119" t="s">
        <v>3</v>
      </c>
      <c r="K5" s="119" t="s">
        <v>209</v>
      </c>
      <c r="L5" s="119" t="s">
        <v>4</v>
      </c>
      <c r="M5" s="2" t="s">
        <v>5</v>
      </c>
    </row>
    <row r="6" spans="1:13">
      <c r="A6" s="213">
        <v>1</v>
      </c>
      <c r="B6" s="214" t="s">
        <v>195</v>
      </c>
      <c r="C6" s="213">
        <v>240</v>
      </c>
      <c r="D6" s="213"/>
      <c r="E6" s="213"/>
      <c r="F6" s="213"/>
      <c r="G6" s="213"/>
      <c r="H6" s="216"/>
      <c r="I6" s="216"/>
      <c r="J6" s="217">
        <f>H6*G6</f>
        <v>0</v>
      </c>
      <c r="K6" s="216">
        <f>(I6-H6)*G6</f>
        <v>0</v>
      </c>
      <c r="L6" s="217">
        <f>I6*G6</f>
        <v>0</v>
      </c>
      <c r="M6" s="213"/>
    </row>
    <row r="7" spans="1:13">
      <c r="A7" s="213">
        <v>2</v>
      </c>
      <c r="B7" s="214" t="s">
        <v>297</v>
      </c>
      <c r="C7" s="213">
        <v>240</v>
      </c>
      <c r="D7" s="213"/>
      <c r="E7" s="213"/>
      <c r="F7" s="213"/>
      <c r="G7" s="213"/>
      <c r="H7" s="216"/>
      <c r="I7" s="216"/>
      <c r="J7" s="217">
        <f t="shared" ref="J7:J23" si="0">H7*G7</f>
        <v>0</v>
      </c>
      <c r="K7" s="216">
        <f t="shared" ref="K7:K23" si="1">(I7-H7)*G7</f>
        <v>0</v>
      </c>
      <c r="L7" s="217">
        <f t="shared" ref="L7:L23" si="2">I7*G7</f>
        <v>0</v>
      </c>
      <c r="M7" s="213"/>
    </row>
    <row r="8" spans="1:13">
      <c r="A8" s="213">
        <v>3</v>
      </c>
      <c r="B8" s="214" t="s">
        <v>196</v>
      </c>
      <c r="C8" s="213">
        <v>1500</v>
      </c>
      <c r="D8" s="213"/>
      <c r="E8" s="213"/>
      <c r="F8" s="213"/>
      <c r="G8" s="213"/>
      <c r="H8" s="216"/>
      <c r="I8" s="216"/>
      <c r="J8" s="217">
        <f t="shared" si="0"/>
        <v>0</v>
      </c>
      <c r="K8" s="216">
        <f t="shared" si="1"/>
        <v>0</v>
      </c>
      <c r="L8" s="217">
        <f t="shared" si="2"/>
        <v>0</v>
      </c>
      <c r="M8" s="213"/>
    </row>
    <row r="9" spans="1:13">
      <c r="A9" s="213">
        <v>4</v>
      </c>
      <c r="B9" s="214" t="s">
        <v>197</v>
      </c>
      <c r="C9" s="213">
        <v>1500</v>
      </c>
      <c r="D9" s="213"/>
      <c r="E9" s="213"/>
      <c r="F9" s="213"/>
      <c r="G9" s="213"/>
      <c r="H9" s="216"/>
      <c r="I9" s="216"/>
      <c r="J9" s="217">
        <f t="shared" si="0"/>
        <v>0</v>
      </c>
      <c r="K9" s="216">
        <f t="shared" si="1"/>
        <v>0</v>
      </c>
      <c r="L9" s="217">
        <f t="shared" si="2"/>
        <v>0</v>
      </c>
      <c r="M9" s="213"/>
    </row>
    <row r="10" spans="1:13">
      <c r="A10" s="213">
        <v>5</v>
      </c>
      <c r="B10" s="214" t="s">
        <v>198</v>
      </c>
      <c r="C10" s="213">
        <v>2700</v>
      </c>
      <c r="D10" s="213"/>
      <c r="E10" s="213"/>
      <c r="F10" s="213"/>
      <c r="G10" s="213"/>
      <c r="H10" s="216"/>
      <c r="I10" s="216"/>
      <c r="J10" s="217">
        <f t="shared" si="0"/>
        <v>0</v>
      </c>
      <c r="K10" s="216">
        <f t="shared" si="1"/>
        <v>0</v>
      </c>
      <c r="L10" s="217">
        <f t="shared" si="2"/>
        <v>0</v>
      </c>
      <c r="M10" s="213"/>
    </row>
    <row r="11" spans="1:13">
      <c r="A11" s="213">
        <v>6</v>
      </c>
      <c r="B11" s="214" t="s">
        <v>199</v>
      </c>
      <c r="C11" s="213">
        <v>1000</v>
      </c>
      <c r="D11" s="213"/>
      <c r="E11" s="213"/>
      <c r="F11" s="213"/>
      <c r="G11" s="213"/>
      <c r="H11" s="216"/>
      <c r="I11" s="216"/>
      <c r="J11" s="217">
        <f t="shared" si="0"/>
        <v>0</v>
      </c>
      <c r="K11" s="216">
        <f t="shared" si="1"/>
        <v>0</v>
      </c>
      <c r="L11" s="217">
        <f t="shared" si="2"/>
        <v>0</v>
      </c>
      <c r="M11" s="213"/>
    </row>
    <row r="12" spans="1:13">
      <c r="A12" s="213">
        <v>7</v>
      </c>
      <c r="B12" s="214" t="s">
        <v>200</v>
      </c>
      <c r="C12" s="213">
        <v>2000</v>
      </c>
      <c r="D12" s="213"/>
      <c r="E12" s="213"/>
      <c r="F12" s="213"/>
      <c r="G12" s="213"/>
      <c r="H12" s="216"/>
      <c r="I12" s="216"/>
      <c r="J12" s="217">
        <f t="shared" si="0"/>
        <v>0</v>
      </c>
      <c r="K12" s="216">
        <f t="shared" si="1"/>
        <v>0</v>
      </c>
      <c r="L12" s="217">
        <f t="shared" si="2"/>
        <v>0</v>
      </c>
      <c r="M12" s="213"/>
    </row>
    <row r="13" spans="1:13">
      <c r="A13" s="213">
        <v>8</v>
      </c>
      <c r="B13" s="214" t="s">
        <v>201</v>
      </c>
      <c r="C13" s="213">
        <v>200</v>
      </c>
      <c r="D13" s="213"/>
      <c r="E13" s="213"/>
      <c r="F13" s="213"/>
      <c r="G13" s="213"/>
      <c r="H13" s="216"/>
      <c r="I13" s="216"/>
      <c r="J13" s="217">
        <f t="shared" si="0"/>
        <v>0</v>
      </c>
      <c r="K13" s="216">
        <f t="shared" si="1"/>
        <v>0</v>
      </c>
      <c r="L13" s="217">
        <f t="shared" si="2"/>
        <v>0</v>
      </c>
      <c r="M13" s="213"/>
    </row>
    <row r="14" spans="1:13">
      <c r="A14" s="213">
        <v>9</v>
      </c>
      <c r="B14" s="214" t="s">
        <v>202</v>
      </c>
      <c r="C14" s="213">
        <v>100</v>
      </c>
      <c r="D14" s="213"/>
      <c r="E14" s="213"/>
      <c r="F14" s="213"/>
      <c r="G14" s="213"/>
      <c r="H14" s="216"/>
      <c r="I14" s="216"/>
      <c r="J14" s="217">
        <f t="shared" si="0"/>
        <v>0</v>
      </c>
      <c r="K14" s="216">
        <f t="shared" si="1"/>
        <v>0</v>
      </c>
      <c r="L14" s="217">
        <f t="shared" si="2"/>
        <v>0</v>
      </c>
      <c r="M14" s="213"/>
    </row>
    <row r="15" spans="1:13">
      <c r="A15" s="213">
        <v>10</v>
      </c>
      <c r="B15" s="214" t="s">
        <v>203</v>
      </c>
      <c r="C15" s="213">
        <v>400</v>
      </c>
      <c r="D15" s="213"/>
      <c r="E15" s="213"/>
      <c r="F15" s="213"/>
      <c r="G15" s="213"/>
      <c r="H15" s="216"/>
      <c r="I15" s="216"/>
      <c r="J15" s="217">
        <f t="shared" si="0"/>
        <v>0</v>
      </c>
      <c r="K15" s="216">
        <f t="shared" si="1"/>
        <v>0</v>
      </c>
      <c r="L15" s="217">
        <f t="shared" si="2"/>
        <v>0</v>
      </c>
      <c r="M15" s="213"/>
    </row>
    <row r="16" spans="1:13">
      <c r="A16" s="213">
        <v>11</v>
      </c>
      <c r="B16" s="214" t="s">
        <v>204</v>
      </c>
      <c r="C16" s="213">
        <v>500</v>
      </c>
      <c r="D16" s="213"/>
      <c r="E16" s="213"/>
      <c r="F16" s="213"/>
      <c r="G16" s="213"/>
      <c r="H16" s="216"/>
      <c r="I16" s="216"/>
      <c r="J16" s="217">
        <f t="shared" si="0"/>
        <v>0</v>
      </c>
      <c r="K16" s="216">
        <f t="shared" si="1"/>
        <v>0</v>
      </c>
      <c r="L16" s="217">
        <f t="shared" si="2"/>
        <v>0</v>
      </c>
      <c r="M16" s="213"/>
    </row>
    <row r="17" spans="1:13">
      <c r="A17" s="213">
        <v>12</v>
      </c>
      <c r="B17" s="214" t="s">
        <v>205</v>
      </c>
      <c r="C17" s="213">
        <v>300</v>
      </c>
      <c r="D17" s="213"/>
      <c r="E17" s="213"/>
      <c r="F17" s="213"/>
      <c r="G17" s="213"/>
      <c r="H17" s="216"/>
      <c r="I17" s="216"/>
      <c r="J17" s="217">
        <f t="shared" si="0"/>
        <v>0</v>
      </c>
      <c r="K17" s="216">
        <f t="shared" si="1"/>
        <v>0</v>
      </c>
      <c r="L17" s="217">
        <f t="shared" si="2"/>
        <v>0</v>
      </c>
      <c r="M17" s="213"/>
    </row>
    <row r="18" spans="1:13">
      <c r="A18" s="213">
        <v>13</v>
      </c>
      <c r="B18" s="214" t="s">
        <v>206</v>
      </c>
      <c r="C18" s="213">
        <v>300</v>
      </c>
      <c r="D18" s="213"/>
      <c r="E18" s="213"/>
      <c r="F18" s="213"/>
      <c r="G18" s="213"/>
      <c r="H18" s="216"/>
      <c r="I18" s="216"/>
      <c r="J18" s="217">
        <f t="shared" si="0"/>
        <v>0</v>
      </c>
      <c r="K18" s="216">
        <f t="shared" si="1"/>
        <v>0</v>
      </c>
      <c r="L18" s="217">
        <f t="shared" si="2"/>
        <v>0</v>
      </c>
      <c r="M18" s="213"/>
    </row>
    <row r="19" spans="1:13" s="255" customFormat="1">
      <c r="A19" s="213">
        <v>14</v>
      </c>
      <c r="B19" s="214" t="s">
        <v>298</v>
      </c>
      <c r="C19" s="213">
        <v>1000</v>
      </c>
      <c r="D19" s="213"/>
      <c r="E19" s="213"/>
      <c r="F19" s="213"/>
      <c r="G19" s="213"/>
      <c r="H19" s="216"/>
      <c r="I19" s="216"/>
      <c r="J19" s="217">
        <f t="shared" si="0"/>
        <v>0</v>
      </c>
      <c r="K19" s="216">
        <f t="shared" si="1"/>
        <v>0</v>
      </c>
      <c r="L19" s="217">
        <f t="shared" si="2"/>
        <v>0</v>
      </c>
      <c r="M19" s="213"/>
    </row>
    <row r="20" spans="1:13">
      <c r="A20" s="213">
        <v>15</v>
      </c>
      <c r="B20" s="214" t="s">
        <v>207</v>
      </c>
      <c r="C20" s="213">
        <v>300</v>
      </c>
      <c r="D20" s="213"/>
      <c r="E20" s="213"/>
      <c r="F20" s="213"/>
      <c r="G20" s="213"/>
      <c r="H20" s="216"/>
      <c r="I20" s="216"/>
      <c r="J20" s="217">
        <f t="shared" si="0"/>
        <v>0</v>
      </c>
      <c r="K20" s="216">
        <f t="shared" si="1"/>
        <v>0</v>
      </c>
      <c r="L20" s="217">
        <f t="shared" si="2"/>
        <v>0</v>
      </c>
      <c r="M20" s="213"/>
    </row>
    <row r="21" spans="1:13" s="255" customFormat="1">
      <c r="A21" s="213">
        <v>16</v>
      </c>
      <c r="B21" s="214" t="s">
        <v>244</v>
      </c>
      <c r="C21" s="213">
        <v>300</v>
      </c>
      <c r="D21" s="213"/>
      <c r="E21" s="213"/>
      <c r="F21" s="213"/>
      <c r="G21" s="213"/>
      <c r="H21" s="216"/>
      <c r="I21" s="216"/>
      <c r="J21" s="217">
        <f t="shared" si="0"/>
        <v>0</v>
      </c>
      <c r="K21" s="216">
        <f t="shared" si="1"/>
        <v>0</v>
      </c>
      <c r="L21" s="217">
        <f t="shared" si="2"/>
        <v>0</v>
      </c>
      <c r="M21" s="213"/>
    </row>
    <row r="22" spans="1:13">
      <c r="A22" s="213">
        <v>17</v>
      </c>
      <c r="B22" s="214" t="s">
        <v>208</v>
      </c>
      <c r="C22" s="213">
        <v>300</v>
      </c>
      <c r="D22" s="213"/>
      <c r="E22" s="213"/>
      <c r="F22" s="213"/>
      <c r="G22" s="213"/>
      <c r="H22" s="216"/>
      <c r="I22" s="216"/>
      <c r="J22" s="217">
        <f t="shared" si="0"/>
        <v>0</v>
      </c>
      <c r="K22" s="216">
        <f t="shared" si="1"/>
        <v>0</v>
      </c>
      <c r="L22" s="217">
        <f t="shared" si="2"/>
        <v>0</v>
      </c>
      <c r="M22" s="213"/>
    </row>
    <row r="23" spans="1:13">
      <c r="A23" s="213">
        <v>18</v>
      </c>
      <c r="B23" s="205" t="s">
        <v>353</v>
      </c>
      <c r="C23" s="213"/>
      <c r="D23" s="213"/>
      <c r="E23" s="213"/>
      <c r="F23" s="213"/>
      <c r="G23" s="213"/>
      <c r="H23" s="216"/>
      <c r="I23" s="216"/>
      <c r="J23" s="217">
        <f t="shared" si="0"/>
        <v>0</v>
      </c>
      <c r="K23" s="216">
        <f t="shared" si="1"/>
        <v>0</v>
      </c>
      <c r="L23" s="217">
        <f t="shared" si="2"/>
        <v>0</v>
      </c>
      <c r="M23" s="213"/>
    </row>
    <row r="24" spans="1:13" ht="19.5" customHeight="1">
      <c r="A24" s="213"/>
      <c r="B24" s="206" t="s">
        <v>23</v>
      </c>
      <c r="C24" s="213"/>
      <c r="D24" s="213"/>
      <c r="E24" s="213"/>
      <c r="F24" s="213"/>
      <c r="G24" s="213"/>
      <c r="H24" s="216"/>
      <c r="I24" s="216"/>
      <c r="J24" s="220">
        <f>SUM(J6:J23)</f>
        <v>0</v>
      </c>
      <c r="K24" s="221">
        <f t="shared" ref="K24:L24" si="3">SUM(K6:K23)</f>
        <v>0</v>
      </c>
      <c r="L24" s="220">
        <f t="shared" si="3"/>
        <v>0</v>
      </c>
      <c r="M24" s="213"/>
    </row>
    <row r="25" spans="1:13" ht="40.5" customHeight="1">
      <c r="A25" s="312" t="s">
        <v>191</v>
      </c>
      <c r="B25" s="313"/>
      <c r="C25" s="313"/>
      <c r="D25" s="313"/>
      <c r="E25" s="313"/>
      <c r="F25" s="313"/>
      <c r="G25" s="313"/>
    </row>
    <row r="26" spans="1:13" ht="24.75" customHeight="1">
      <c r="A26" s="310" t="s">
        <v>153</v>
      </c>
      <c r="B26" s="310"/>
      <c r="C26" s="310"/>
      <c r="D26" s="310"/>
      <c r="E26" s="310"/>
      <c r="F26" s="310"/>
      <c r="G26" s="310"/>
    </row>
    <row r="27" spans="1:13" ht="24.75" customHeight="1">
      <c r="A27" s="310" t="s">
        <v>175</v>
      </c>
      <c r="B27" s="310"/>
      <c r="C27" s="310"/>
      <c r="D27" s="310"/>
      <c r="E27" s="310"/>
      <c r="F27" s="310"/>
      <c r="G27" s="310"/>
    </row>
    <row r="28" spans="1:13" ht="26.25" customHeight="1">
      <c r="A28" s="310" t="s">
        <v>346</v>
      </c>
      <c r="B28" s="310"/>
      <c r="C28" s="310"/>
      <c r="D28" s="310"/>
      <c r="E28" s="310"/>
      <c r="F28" s="310"/>
      <c r="G28" s="310"/>
    </row>
    <row r="29" spans="1:13" ht="31.5" customHeight="1">
      <c r="A29" s="308" t="s">
        <v>192</v>
      </c>
      <c r="B29" s="309"/>
      <c r="C29" s="309"/>
      <c r="D29" s="309"/>
      <c r="E29" s="309"/>
      <c r="F29" s="309"/>
      <c r="G29" s="309"/>
    </row>
    <row r="30" spans="1:13" ht="28.5" customHeight="1">
      <c r="A30" s="308" t="s">
        <v>147</v>
      </c>
      <c r="B30" s="309"/>
      <c r="C30" s="309"/>
      <c r="D30" s="309"/>
      <c r="E30" s="309"/>
      <c r="F30" s="309"/>
      <c r="G30" s="309"/>
    </row>
    <row r="31" spans="1:13" ht="22.5" customHeight="1">
      <c r="A31" s="310" t="s">
        <v>193</v>
      </c>
      <c r="B31" s="310"/>
      <c r="C31" s="310"/>
      <c r="D31" s="310"/>
      <c r="E31" s="310"/>
      <c r="F31" s="310"/>
      <c r="G31" s="310"/>
    </row>
    <row r="32" spans="1:13" ht="15" customHeight="1">
      <c r="A32" s="311" t="s">
        <v>236</v>
      </c>
      <c r="B32" s="311"/>
      <c r="C32" s="311"/>
      <c r="D32" s="311"/>
      <c r="E32" s="311"/>
      <c r="F32" s="311"/>
      <c r="G32" s="311"/>
      <c r="H32" s="311"/>
    </row>
    <row r="34" spans="1:1" ht="14.25">
      <c r="A34" s="253" t="s">
        <v>237</v>
      </c>
    </row>
    <row r="35" spans="1:1" ht="14.25">
      <c r="A35" s="253"/>
    </row>
    <row r="36" spans="1:1" ht="14.25">
      <c r="A36" s="254" t="s">
        <v>347</v>
      </c>
    </row>
    <row r="37" spans="1:1" ht="14.25">
      <c r="A37" s="254"/>
    </row>
  </sheetData>
  <mergeCells count="9">
    <mergeCell ref="A29:G29"/>
    <mergeCell ref="A30:G30"/>
    <mergeCell ref="A31:G31"/>
    <mergeCell ref="A32:H32"/>
    <mergeCell ref="C3:G3"/>
    <mergeCell ref="A25:G25"/>
    <mergeCell ref="A26:G26"/>
    <mergeCell ref="A27:G27"/>
    <mergeCell ref="A28:G28"/>
  </mergeCells>
  <pageMargins left="0" right="0" top="0.39409448818897608" bottom="0.39409448818897608" header="0" footer="0"/>
  <pageSetup paperSize="9" scale="83" pageOrder="overThenDown" orientation="landscape" r:id="rId1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A286-13AE-4D87-8368-FA0CEC2A30B7}">
  <dimension ref="A1:V38"/>
  <sheetViews>
    <sheetView topLeftCell="A16" zoomScaleNormal="100" workbookViewId="0">
      <selection activeCell="D42" sqref="D42"/>
    </sheetView>
  </sheetViews>
  <sheetFormatPr defaultColWidth="8.85546875" defaultRowHeight="14.25" customHeight="1"/>
  <cols>
    <col min="1" max="1" width="4.7109375" style="48" customWidth="1"/>
    <col min="2" max="2" width="32.42578125" style="48" customWidth="1"/>
    <col min="3" max="3" width="14.5703125" style="48" customWidth="1"/>
    <col min="4" max="4" width="11.5703125" style="48" customWidth="1"/>
    <col min="5" max="5" width="15.140625" style="48" customWidth="1"/>
    <col min="6" max="6" width="7.85546875" style="48" customWidth="1"/>
    <col min="7" max="8" width="13" style="48" customWidth="1"/>
    <col min="9" max="9" width="14.7109375" style="48" customWidth="1"/>
    <col min="10" max="10" width="14.42578125" style="48" customWidth="1"/>
    <col min="11" max="11" width="12.28515625" style="48" customWidth="1"/>
    <col min="12" max="12" width="14.42578125" style="48" customWidth="1"/>
    <col min="13" max="13" width="13.28515625" style="48" customWidth="1"/>
    <col min="14" max="255" width="8.85546875" style="25" customWidth="1"/>
    <col min="256" max="16384" width="8.85546875" style="25"/>
  </cols>
  <sheetData>
    <row r="1" spans="1:22" ht="14.25" customHeight="1">
      <c r="J1" s="48" t="s">
        <v>159</v>
      </c>
    </row>
    <row r="2" spans="1:22" ht="15" customHeight="1">
      <c r="A2" s="124"/>
      <c r="B2" s="125" t="s">
        <v>33</v>
      </c>
      <c r="C2" s="126">
        <v>11</v>
      </c>
      <c r="E2" s="127"/>
      <c r="F2" s="127"/>
      <c r="G2" s="127"/>
      <c r="H2" s="127"/>
      <c r="I2" s="127"/>
      <c r="J2" s="127"/>
      <c r="K2" s="127"/>
      <c r="L2" s="127"/>
      <c r="M2" s="128"/>
      <c r="N2" s="130"/>
      <c r="O2" s="127"/>
      <c r="P2" s="127"/>
      <c r="Q2" s="127"/>
      <c r="R2" s="127"/>
      <c r="S2" s="127"/>
      <c r="T2" s="127"/>
      <c r="U2" s="127"/>
      <c r="V2" s="127"/>
    </row>
    <row r="3" spans="1:22" ht="13.7" customHeight="1">
      <c r="A3" s="124"/>
      <c r="B3" s="131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26.25" customHeight="1">
      <c r="A4" s="124"/>
      <c r="B4" s="125" t="s">
        <v>32</v>
      </c>
      <c r="C4" s="276" t="s">
        <v>299</v>
      </c>
      <c r="D4" s="277"/>
      <c r="E4" s="277"/>
      <c r="F4" s="277"/>
      <c r="G4" s="277"/>
      <c r="H4" s="277"/>
      <c r="I4" s="277"/>
      <c r="J4" s="277"/>
      <c r="K4" s="278"/>
      <c r="L4" s="257"/>
      <c r="M4" s="128"/>
      <c r="N4" s="273"/>
      <c r="O4" s="273"/>
      <c r="P4" s="273"/>
      <c r="Q4" s="273"/>
      <c r="R4" s="273"/>
      <c r="S4" s="273"/>
      <c r="T4" s="273"/>
      <c r="U4" s="273"/>
      <c r="V4" s="257"/>
    </row>
    <row r="5" spans="1:22" ht="15" customHeight="1">
      <c r="A5" s="34"/>
      <c r="B5" s="132"/>
      <c r="C5" s="133"/>
      <c r="D5" s="133"/>
      <c r="E5" s="133"/>
      <c r="F5" s="134"/>
      <c r="G5" s="133"/>
      <c r="H5" s="133"/>
      <c r="I5" s="133"/>
      <c r="J5" s="133"/>
      <c r="K5" s="133"/>
      <c r="L5" s="135"/>
      <c r="M5" s="136"/>
      <c r="N5" s="136"/>
      <c r="O5" s="136"/>
      <c r="P5" s="137"/>
      <c r="Q5" s="136"/>
      <c r="R5" s="136"/>
      <c r="S5" s="136"/>
      <c r="T5" s="136"/>
      <c r="U5" s="136"/>
      <c r="V5" s="136"/>
    </row>
    <row r="6" spans="1:22" ht="51">
      <c r="A6" s="36" t="s">
        <v>95</v>
      </c>
      <c r="B6" s="2" t="s">
        <v>0</v>
      </c>
      <c r="C6" s="2" t="s">
        <v>251</v>
      </c>
      <c r="D6" s="36" t="s">
        <v>96</v>
      </c>
      <c r="E6" s="2" t="s">
        <v>1</v>
      </c>
      <c r="F6" s="2" t="s">
        <v>2</v>
      </c>
      <c r="G6" s="2" t="s">
        <v>258</v>
      </c>
      <c r="H6" s="36" t="s">
        <v>97</v>
      </c>
      <c r="I6" s="36" t="s">
        <v>98</v>
      </c>
      <c r="J6" s="2" t="s">
        <v>3</v>
      </c>
      <c r="K6" s="36" t="s">
        <v>99</v>
      </c>
      <c r="L6" s="61" t="s">
        <v>4</v>
      </c>
      <c r="M6" s="138" t="s">
        <v>5</v>
      </c>
    </row>
    <row r="7" spans="1:22" ht="12.75">
      <c r="A7" s="4">
        <v>1</v>
      </c>
      <c r="B7" s="139" t="s">
        <v>300</v>
      </c>
      <c r="C7" s="121">
        <v>18000</v>
      </c>
      <c r="D7" s="42" t="s">
        <v>6</v>
      </c>
      <c r="E7" s="140"/>
      <c r="F7" s="141"/>
      <c r="G7" s="4"/>
      <c r="H7" s="38"/>
      <c r="I7" s="38"/>
      <c r="J7" s="164">
        <f>H7*G7</f>
        <v>0</v>
      </c>
      <c r="K7" s="38">
        <f>(I7-H7)*G7</f>
        <v>0</v>
      </c>
      <c r="L7" s="164">
        <f>J7+K7</f>
        <v>0</v>
      </c>
      <c r="M7" s="142"/>
    </row>
    <row r="8" spans="1:22" ht="12.75">
      <c r="A8" s="4">
        <f t="shared" ref="A8" si="0">A7+1</f>
        <v>2</v>
      </c>
      <c r="B8" s="139" t="s">
        <v>301</v>
      </c>
      <c r="C8" s="121">
        <v>6500</v>
      </c>
      <c r="D8" s="42" t="s">
        <v>6</v>
      </c>
      <c r="E8" s="140"/>
      <c r="F8" s="141"/>
      <c r="G8" s="4"/>
      <c r="H8" s="38"/>
      <c r="I8" s="38"/>
      <c r="J8" s="164">
        <f t="shared" ref="J8:J9" si="1">H8*G8</f>
        <v>0</v>
      </c>
      <c r="K8" s="38">
        <f t="shared" ref="K8:K9" si="2">(I8-H8)*G8</f>
        <v>0</v>
      </c>
      <c r="L8" s="164">
        <f t="shared" ref="L8:L23" si="3">J8+K8</f>
        <v>0</v>
      </c>
      <c r="M8" s="144"/>
    </row>
    <row r="9" spans="1:22" ht="12.75">
      <c r="A9" s="4">
        <v>3</v>
      </c>
      <c r="B9" s="139" t="s">
        <v>302</v>
      </c>
      <c r="C9" s="121">
        <v>4500</v>
      </c>
      <c r="D9" s="42" t="s">
        <v>6</v>
      </c>
      <c r="E9" s="140"/>
      <c r="F9" s="141"/>
      <c r="G9" s="4"/>
      <c r="H9" s="38"/>
      <c r="I9" s="38"/>
      <c r="J9" s="164">
        <f t="shared" si="1"/>
        <v>0</v>
      </c>
      <c r="K9" s="38">
        <f t="shared" si="2"/>
        <v>0</v>
      </c>
      <c r="L9" s="164">
        <f t="shared" si="3"/>
        <v>0</v>
      </c>
      <c r="M9" s="144"/>
    </row>
    <row r="10" spans="1:22" ht="12.75">
      <c r="A10" s="141"/>
      <c r="B10" s="2" t="s">
        <v>8</v>
      </c>
      <c r="C10" s="146" t="s">
        <v>9</v>
      </c>
      <c r="D10" s="147" t="s">
        <v>9</v>
      </c>
      <c r="E10" s="148"/>
      <c r="F10" s="149"/>
      <c r="G10" s="148"/>
      <c r="H10" s="6"/>
      <c r="I10" s="6"/>
      <c r="J10" s="165">
        <f>SUM(J7:J9)</f>
        <v>0</v>
      </c>
      <c r="K10" s="67">
        <f>SUM(K7:K9)</f>
        <v>0</v>
      </c>
      <c r="L10" s="165">
        <f>SUM(L7:L9)</f>
        <v>0</v>
      </c>
      <c r="M10" s="150"/>
    </row>
    <row r="11" spans="1:22" ht="44.25" customHeight="1">
      <c r="A11" s="4"/>
      <c r="B11" s="152" t="s">
        <v>303</v>
      </c>
      <c r="C11" s="42" t="s">
        <v>9</v>
      </c>
      <c r="D11" s="4"/>
      <c r="E11" s="153"/>
      <c r="F11" s="141"/>
      <c r="G11" s="153"/>
      <c r="H11" s="65"/>
      <c r="I11" s="65"/>
      <c r="J11" s="166"/>
      <c r="K11" s="167"/>
      <c r="L11" s="166"/>
      <c r="M11" s="153"/>
    </row>
    <row r="12" spans="1:22" ht="12.75">
      <c r="A12" s="4">
        <v>1</v>
      </c>
      <c r="B12" s="154"/>
      <c r="C12" s="42" t="s">
        <v>9</v>
      </c>
      <c r="D12" s="42" t="s">
        <v>11</v>
      </c>
      <c r="E12" s="4"/>
      <c r="F12" s="141"/>
      <c r="G12" s="4"/>
      <c r="H12" s="38"/>
      <c r="I12" s="38"/>
      <c r="J12" s="164">
        <f>H12*G12</f>
        <v>0</v>
      </c>
      <c r="K12" s="38">
        <f>(I12-H12)*G12</f>
        <v>0</v>
      </c>
      <c r="L12" s="164">
        <f t="shared" si="3"/>
        <v>0</v>
      </c>
      <c r="M12" s="144"/>
    </row>
    <row r="13" spans="1:22" ht="12.75">
      <c r="A13" s="4">
        <v>2</v>
      </c>
      <c r="B13" s="154"/>
      <c r="C13" s="42" t="s">
        <v>9</v>
      </c>
      <c r="D13" s="42" t="s">
        <v>11</v>
      </c>
      <c r="E13" s="4"/>
      <c r="F13" s="141"/>
      <c r="G13" s="4"/>
      <c r="H13" s="38"/>
      <c r="I13" s="38"/>
      <c r="J13" s="164">
        <f t="shared" ref="J13:J16" si="4">H13*G13</f>
        <v>0</v>
      </c>
      <c r="K13" s="38">
        <f t="shared" ref="K13:K16" si="5">(I13-H13)*G13</f>
        <v>0</v>
      </c>
      <c r="L13" s="164">
        <f t="shared" si="3"/>
        <v>0</v>
      </c>
      <c r="M13" s="144"/>
    </row>
    <row r="14" spans="1:22" ht="12.75">
      <c r="A14" s="4">
        <v>3</v>
      </c>
      <c r="B14" s="154"/>
      <c r="C14" s="42" t="s">
        <v>9</v>
      </c>
      <c r="D14" s="42" t="s">
        <v>11</v>
      </c>
      <c r="E14" s="4"/>
      <c r="F14" s="141"/>
      <c r="G14" s="4"/>
      <c r="H14" s="38"/>
      <c r="I14" s="38"/>
      <c r="J14" s="164">
        <f t="shared" si="4"/>
        <v>0</v>
      </c>
      <c r="K14" s="38">
        <f t="shared" si="5"/>
        <v>0</v>
      </c>
      <c r="L14" s="164">
        <f t="shared" si="3"/>
        <v>0</v>
      </c>
      <c r="M14" s="144"/>
    </row>
    <row r="15" spans="1:22" ht="12.75">
      <c r="A15" s="4">
        <v>4</v>
      </c>
      <c r="B15" s="154"/>
      <c r="C15" s="42" t="s">
        <v>9</v>
      </c>
      <c r="D15" s="42" t="s">
        <v>11</v>
      </c>
      <c r="E15" s="4"/>
      <c r="F15" s="141"/>
      <c r="G15" s="4"/>
      <c r="H15" s="38"/>
      <c r="I15" s="38"/>
      <c r="J15" s="164">
        <f t="shared" si="4"/>
        <v>0</v>
      </c>
      <c r="K15" s="38">
        <f>(I15-H15)*G15</f>
        <v>0</v>
      </c>
      <c r="L15" s="164">
        <f t="shared" si="3"/>
        <v>0</v>
      </c>
      <c r="M15" s="144"/>
    </row>
    <row r="16" spans="1:22" ht="12.75">
      <c r="A16" s="4">
        <v>5</v>
      </c>
      <c r="B16" s="154"/>
      <c r="C16" s="42" t="s">
        <v>9</v>
      </c>
      <c r="D16" s="42" t="s">
        <v>11</v>
      </c>
      <c r="E16" s="4"/>
      <c r="F16" s="141"/>
      <c r="G16" s="4"/>
      <c r="H16" s="38"/>
      <c r="I16" s="38"/>
      <c r="J16" s="164">
        <f t="shared" si="4"/>
        <v>0</v>
      </c>
      <c r="K16" s="38">
        <f t="shared" si="5"/>
        <v>0</v>
      </c>
      <c r="L16" s="164">
        <f t="shared" si="3"/>
        <v>0</v>
      </c>
      <c r="M16" s="144"/>
    </row>
    <row r="17" spans="1:13" ht="12.75">
      <c r="A17" s="153"/>
      <c r="B17" s="2" t="s">
        <v>8</v>
      </c>
      <c r="C17" s="146" t="s">
        <v>9</v>
      </c>
      <c r="D17" s="147" t="s">
        <v>9</v>
      </c>
      <c r="E17" s="148"/>
      <c r="F17" s="149"/>
      <c r="G17" s="148"/>
      <c r="H17" s="6"/>
      <c r="I17" s="6"/>
      <c r="J17" s="165">
        <f>SUM(J12:J16)</f>
        <v>0</v>
      </c>
      <c r="K17" s="67">
        <f>SUM(K12:K16)</f>
        <v>0</v>
      </c>
      <c r="L17" s="165">
        <f>SUM(L12:L16)</f>
        <v>0</v>
      </c>
      <c r="M17" s="150"/>
    </row>
    <row r="18" spans="1:13" ht="45" customHeight="1">
      <c r="A18" s="4"/>
      <c r="B18" s="54" t="s">
        <v>12</v>
      </c>
      <c r="C18" s="42" t="s">
        <v>9</v>
      </c>
      <c r="D18" s="4"/>
      <c r="E18" s="141"/>
      <c r="F18" s="141"/>
      <c r="G18" s="153"/>
      <c r="H18" s="65"/>
      <c r="I18" s="65"/>
      <c r="J18" s="166"/>
      <c r="K18" s="167"/>
      <c r="L18" s="166"/>
      <c r="M18" s="153"/>
    </row>
    <row r="19" spans="1:13" ht="12.75">
      <c r="A19" s="4">
        <v>1</v>
      </c>
      <c r="B19" s="155"/>
      <c r="C19" s="42" t="s">
        <v>9</v>
      </c>
      <c r="D19" s="42" t="s">
        <v>11</v>
      </c>
      <c r="E19" s="4"/>
      <c r="F19" s="141"/>
      <c r="G19" s="4"/>
      <c r="H19" s="38"/>
      <c r="I19" s="38"/>
      <c r="J19" s="164">
        <f>H19*G19</f>
        <v>0</v>
      </c>
      <c r="K19" s="38">
        <f>(I19-H19)*G19</f>
        <v>0</v>
      </c>
      <c r="L19" s="164">
        <f t="shared" si="3"/>
        <v>0</v>
      </c>
      <c r="M19" s="144"/>
    </row>
    <row r="20" spans="1:13" ht="12.75">
      <c r="A20" s="4">
        <v>2</v>
      </c>
      <c r="B20" s="155"/>
      <c r="C20" s="42" t="s">
        <v>9</v>
      </c>
      <c r="D20" s="42" t="s">
        <v>11</v>
      </c>
      <c r="E20" s="4"/>
      <c r="F20" s="141"/>
      <c r="G20" s="4"/>
      <c r="H20" s="38"/>
      <c r="I20" s="38"/>
      <c r="J20" s="164">
        <f t="shared" ref="J20:J23" si="6">H20*G20</f>
        <v>0</v>
      </c>
      <c r="K20" s="38">
        <f t="shared" ref="K20:K23" si="7">(I20-H20)*G20</f>
        <v>0</v>
      </c>
      <c r="L20" s="164">
        <f t="shared" si="3"/>
        <v>0</v>
      </c>
      <c r="M20" s="144"/>
    </row>
    <row r="21" spans="1:13" ht="12.75">
      <c r="A21" s="4">
        <v>3</v>
      </c>
      <c r="B21" s="155"/>
      <c r="C21" s="42" t="s">
        <v>9</v>
      </c>
      <c r="D21" s="42" t="s">
        <v>11</v>
      </c>
      <c r="E21" s="4"/>
      <c r="F21" s="141"/>
      <c r="G21" s="4"/>
      <c r="H21" s="38"/>
      <c r="I21" s="38"/>
      <c r="J21" s="164">
        <f t="shared" si="6"/>
        <v>0</v>
      </c>
      <c r="K21" s="38">
        <f t="shared" si="7"/>
        <v>0</v>
      </c>
      <c r="L21" s="164">
        <f t="shared" si="3"/>
        <v>0</v>
      </c>
      <c r="M21" s="144"/>
    </row>
    <row r="22" spans="1:13" ht="12.75">
      <c r="A22" s="4">
        <v>4</v>
      </c>
      <c r="B22" s="155"/>
      <c r="C22" s="42" t="s">
        <v>9</v>
      </c>
      <c r="D22" s="42" t="s">
        <v>11</v>
      </c>
      <c r="E22" s="4"/>
      <c r="F22" s="141"/>
      <c r="G22" s="4"/>
      <c r="H22" s="38"/>
      <c r="I22" s="38"/>
      <c r="J22" s="164">
        <f t="shared" si="6"/>
        <v>0</v>
      </c>
      <c r="K22" s="38">
        <f t="shared" si="7"/>
        <v>0</v>
      </c>
      <c r="L22" s="164">
        <f t="shared" si="3"/>
        <v>0</v>
      </c>
      <c r="M22" s="144"/>
    </row>
    <row r="23" spans="1:13" ht="12.75">
      <c r="A23" s="4">
        <v>5</v>
      </c>
      <c r="B23" s="155"/>
      <c r="C23" s="42" t="s">
        <v>9</v>
      </c>
      <c r="D23" s="42" t="s">
        <v>11</v>
      </c>
      <c r="E23" s="4"/>
      <c r="F23" s="141"/>
      <c r="G23" s="4"/>
      <c r="H23" s="38"/>
      <c r="I23" s="38"/>
      <c r="J23" s="164">
        <f t="shared" si="6"/>
        <v>0</v>
      </c>
      <c r="K23" s="38">
        <f t="shared" si="7"/>
        <v>0</v>
      </c>
      <c r="L23" s="164">
        <f t="shared" si="3"/>
        <v>0</v>
      </c>
      <c r="M23" s="144"/>
    </row>
    <row r="24" spans="1:13" ht="12.75">
      <c r="A24" s="153"/>
      <c r="B24" s="2" t="s">
        <v>8</v>
      </c>
      <c r="C24" s="146" t="s">
        <v>9</v>
      </c>
      <c r="D24" s="147" t="s">
        <v>9</v>
      </c>
      <c r="E24" s="149"/>
      <c r="F24" s="149"/>
      <c r="G24" s="148"/>
      <c r="H24" s="6"/>
      <c r="I24" s="6"/>
      <c r="J24" s="165">
        <f>SUM(J19:J23)</f>
        <v>0</v>
      </c>
      <c r="K24" s="67">
        <f>SUM(K19:K23)</f>
        <v>0</v>
      </c>
      <c r="L24" s="165">
        <f>SUM(L19:L23)</f>
        <v>0</v>
      </c>
      <c r="M24" s="150"/>
    </row>
    <row r="25" spans="1:13" ht="59.25" customHeight="1">
      <c r="A25" s="153"/>
      <c r="B25" s="2"/>
      <c r="C25" s="2" t="s">
        <v>36</v>
      </c>
      <c r="D25" s="11" t="s">
        <v>35</v>
      </c>
      <c r="E25" s="149"/>
      <c r="F25" s="149"/>
      <c r="G25" s="148"/>
      <c r="H25" s="156" t="s">
        <v>37</v>
      </c>
      <c r="I25" s="156" t="s">
        <v>38</v>
      </c>
      <c r="J25" s="66" t="s">
        <v>39</v>
      </c>
      <c r="K25" s="67" t="s">
        <v>40</v>
      </c>
      <c r="L25" s="66" t="s">
        <v>41</v>
      </c>
      <c r="M25" s="150"/>
    </row>
    <row r="26" spans="1:13" ht="18" customHeight="1">
      <c r="A26" s="4">
        <v>1</v>
      </c>
      <c r="B26" s="157" t="s">
        <v>13</v>
      </c>
      <c r="C26" s="4">
        <v>48</v>
      </c>
      <c r="D26" s="42" t="s">
        <v>14</v>
      </c>
      <c r="E26" s="4"/>
      <c r="F26" s="141"/>
      <c r="G26" s="4"/>
      <c r="H26" s="38"/>
      <c r="I26" s="38"/>
      <c r="J26" s="164">
        <f>H26*C26</f>
        <v>0</v>
      </c>
      <c r="K26" s="38">
        <f>(I26-H26)*C26</f>
        <v>0</v>
      </c>
      <c r="L26" s="164">
        <f>I26*C26</f>
        <v>0</v>
      </c>
      <c r="M26" s="144"/>
    </row>
    <row r="27" spans="1:13" ht="12.75">
      <c r="A27" s="274" t="s">
        <v>15</v>
      </c>
      <c r="B27" s="275"/>
      <c r="C27" s="275"/>
      <c r="D27" s="275"/>
      <c r="E27" s="275"/>
      <c r="F27" s="275"/>
      <c r="G27" s="275"/>
      <c r="H27" s="275"/>
      <c r="I27" s="275"/>
      <c r="J27" s="168">
        <f>SUM(J10,J17,J24,J26)</f>
        <v>0</v>
      </c>
      <c r="K27" s="169">
        <f>SUM(K10,K17,K24,K26)</f>
        <v>0</v>
      </c>
      <c r="L27" s="165">
        <f>SUM(L10,L17,L24,L26)</f>
        <v>0</v>
      </c>
      <c r="M27" s="158"/>
    </row>
    <row r="28" spans="1:13" ht="15" customHeight="1">
      <c r="A28" s="45"/>
      <c r="B28" s="45"/>
      <c r="C28" s="45"/>
      <c r="D28" s="45"/>
      <c r="E28" s="45"/>
      <c r="F28" s="160"/>
      <c r="G28" s="45"/>
      <c r="H28" s="45"/>
      <c r="I28" s="45"/>
      <c r="J28" s="45"/>
      <c r="K28" s="45"/>
      <c r="L28" s="45"/>
      <c r="M28" s="35"/>
    </row>
    <row r="29" spans="1:13" ht="15" customHeight="1">
      <c r="A29" s="46"/>
      <c r="B29" s="268" t="s">
        <v>16</v>
      </c>
      <c r="C29" s="46"/>
      <c r="D29" s="46"/>
      <c r="E29" s="46"/>
      <c r="F29" s="267"/>
      <c r="G29" s="46"/>
      <c r="H29" s="46"/>
      <c r="I29" s="46"/>
      <c r="J29" s="46"/>
      <c r="K29" s="46"/>
      <c r="L29" s="46"/>
      <c r="M29" s="35"/>
    </row>
    <row r="30" spans="1:13" ht="15" customHeight="1">
      <c r="A30" s="46"/>
      <c r="B30" s="259" t="s">
        <v>304</v>
      </c>
      <c r="C30" s="46"/>
      <c r="D30" s="46"/>
      <c r="E30" s="46"/>
      <c r="F30" s="267"/>
      <c r="G30" s="46"/>
      <c r="H30" s="46"/>
      <c r="I30" s="46"/>
      <c r="J30" s="46"/>
      <c r="K30" s="46"/>
      <c r="L30" s="46"/>
      <c r="M30" s="35"/>
    </row>
    <row r="31" spans="1:13" ht="15" customHeight="1">
      <c r="A31" s="46"/>
      <c r="B31" s="259"/>
      <c r="C31" s="46"/>
      <c r="D31" s="46"/>
      <c r="E31" s="46"/>
      <c r="F31" s="267"/>
      <c r="G31" s="46"/>
      <c r="H31" s="46"/>
      <c r="I31" s="46"/>
      <c r="J31" s="46"/>
      <c r="K31" s="46"/>
      <c r="L31" s="46"/>
      <c r="M31" s="35"/>
    </row>
    <row r="32" spans="1:13" ht="15" customHeight="1">
      <c r="A32" s="161"/>
      <c r="B32" s="253" t="s">
        <v>237</v>
      </c>
      <c r="C32" s="35"/>
      <c r="D32" s="35"/>
      <c r="E32" s="35"/>
      <c r="F32" s="162"/>
      <c r="G32" s="35"/>
      <c r="H32" s="35"/>
      <c r="I32" s="35"/>
      <c r="J32" s="35"/>
      <c r="K32" s="35"/>
      <c r="L32" s="35"/>
      <c r="M32" s="35"/>
    </row>
    <row r="33" spans="1:13" ht="15" customHeight="1">
      <c r="A33" s="35"/>
      <c r="B33" s="253"/>
      <c r="C33" s="35"/>
      <c r="D33" s="35"/>
      <c r="E33" s="35"/>
      <c r="F33" s="162"/>
      <c r="G33" s="35"/>
      <c r="H33" s="35"/>
      <c r="I33" s="35"/>
      <c r="J33" s="35"/>
      <c r="K33" s="35"/>
      <c r="L33" s="35"/>
      <c r="M33" s="35"/>
    </row>
    <row r="34" spans="1:13" ht="15" customHeight="1">
      <c r="A34" s="35"/>
      <c r="B34" s="254" t="s">
        <v>238</v>
      </c>
      <c r="C34" s="35"/>
      <c r="D34" s="35"/>
      <c r="E34" s="35"/>
      <c r="F34" s="162"/>
      <c r="G34" s="35"/>
      <c r="H34" s="35"/>
      <c r="I34" s="35"/>
      <c r="J34" s="35"/>
      <c r="K34" s="35"/>
      <c r="L34" s="35"/>
      <c r="M34" s="35"/>
    </row>
    <row r="35" spans="1:13" ht="15" customHeight="1">
      <c r="A35" s="35"/>
      <c r="B35" s="254" t="s">
        <v>239</v>
      </c>
      <c r="C35" s="35"/>
      <c r="D35" s="35"/>
      <c r="E35" s="35"/>
      <c r="F35" s="162"/>
      <c r="G35" s="35"/>
      <c r="H35" s="35"/>
      <c r="I35" s="35"/>
      <c r="J35" s="35"/>
      <c r="K35" s="35"/>
      <c r="L35" s="35"/>
      <c r="M35" s="35"/>
    </row>
    <row r="36" spans="1:13" ht="15" customHeight="1">
      <c r="A36" s="35"/>
      <c r="B36" s="35"/>
      <c r="C36" s="35"/>
      <c r="D36" s="35"/>
      <c r="E36" s="35"/>
      <c r="F36" s="162"/>
      <c r="G36" s="35"/>
      <c r="H36" s="35"/>
      <c r="I36" s="35"/>
      <c r="J36" s="35"/>
      <c r="K36" s="35"/>
      <c r="L36" s="35"/>
      <c r="M36" s="35"/>
    </row>
    <row r="37" spans="1:13" ht="15" customHeight="1">
      <c r="A37" s="35"/>
      <c r="B37" s="35"/>
      <c r="C37" s="35"/>
      <c r="D37" s="35"/>
      <c r="E37" s="35"/>
      <c r="F37" s="162"/>
      <c r="G37" s="35"/>
      <c r="H37" s="35"/>
      <c r="I37" s="35"/>
      <c r="J37" s="35"/>
      <c r="K37" s="35"/>
      <c r="L37" s="35"/>
      <c r="M37" s="35"/>
    </row>
    <row r="38" spans="1:13" ht="15" customHeight="1">
      <c r="A38" s="35"/>
      <c r="B38" s="163"/>
      <c r="C38" s="35"/>
      <c r="D38" s="35"/>
      <c r="E38" s="35"/>
      <c r="F38" s="162"/>
      <c r="G38" s="35"/>
      <c r="H38" s="35"/>
      <c r="I38" s="35"/>
      <c r="J38" s="35"/>
      <c r="K38" s="35"/>
      <c r="L38" s="35"/>
      <c r="M38" s="35"/>
    </row>
  </sheetData>
  <mergeCells count="3">
    <mergeCell ref="C4:K4"/>
    <mergeCell ref="N4:U4"/>
    <mergeCell ref="A27:I2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F67B-F0D1-4E7D-971C-72FFC7C8A764}">
  <dimension ref="A1:E20"/>
  <sheetViews>
    <sheetView zoomScaleNormal="100" workbookViewId="0">
      <selection activeCell="B1" sqref="B1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159</v>
      </c>
    </row>
    <row r="2" spans="1:5" ht="15" customHeight="1">
      <c r="A2" s="31"/>
      <c r="B2" s="31"/>
      <c r="C2" s="31"/>
      <c r="D2" s="68"/>
      <c r="E2" s="35"/>
    </row>
    <row r="3" spans="1:5" ht="15" customHeight="1">
      <c r="B3" s="279" t="s">
        <v>305</v>
      </c>
      <c r="C3" s="280"/>
      <c r="D3" s="281"/>
      <c r="E3" s="39"/>
    </row>
    <row r="4" spans="1:5" ht="15" customHeight="1">
      <c r="A4" s="33"/>
      <c r="B4" s="33"/>
      <c r="C4" s="33"/>
      <c r="D4" s="69"/>
      <c r="E4" s="35"/>
    </row>
    <row r="5" spans="1:5" ht="69.75" customHeight="1">
      <c r="A5" s="11" t="s">
        <v>21</v>
      </c>
      <c r="B5" s="52" t="s">
        <v>311</v>
      </c>
      <c r="C5" s="61" t="s">
        <v>71</v>
      </c>
      <c r="D5" s="62" t="s">
        <v>72</v>
      </c>
      <c r="E5" s="39"/>
    </row>
    <row r="6" spans="1:5" ht="25.5">
      <c r="A6" s="76">
        <v>1</v>
      </c>
      <c r="B6" s="99" t="s">
        <v>306</v>
      </c>
      <c r="C6" s="77" t="s">
        <v>312</v>
      </c>
      <c r="D6" s="70"/>
      <c r="E6" s="39"/>
    </row>
    <row r="7" spans="1:5" ht="38.25">
      <c r="A7" s="76">
        <f t="shared" ref="A7:A10" si="0">A6+1</f>
        <v>2</v>
      </c>
      <c r="B7" s="79" t="s">
        <v>307</v>
      </c>
      <c r="C7" s="77" t="s">
        <v>312</v>
      </c>
      <c r="D7" s="70"/>
      <c r="E7" s="39"/>
    </row>
    <row r="8" spans="1:5" ht="25.5">
      <c r="A8" s="76">
        <f t="shared" si="0"/>
        <v>3</v>
      </c>
      <c r="B8" s="79" t="s">
        <v>308</v>
      </c>
      <c r="C8" s="77" t="s">
        <v>312</v>
      </c>
      <c r="D8" s="70"/>
      <c r="E8" s="39"/>
    </row>
    <row r="9" spans="1:5" ht="25.5">
      <c r="A9" s="76">
        <f t="shared" si="0"/>
        <v>4</v>
      </c>
      <c r="B9" s="79" t="s">
        <v>309</v>
      </c>
      <c r="C9" s="77" t="s">
        <v>312</v>
      </c>
      <c r="D9" s="70"/>
      <c r="E9" s="39"/>
    </row>
    <row r="10" spans="1:5" ht="38.25">
      <c r="A10" s="76">
        <f t="shared" si="0"/>
        <v>5</v>
      </c>
      <c r="B10" s="64" t="s">
        <v>310</v>
      </c>
      <c r="C10" s="77" t="s">
        <v>312</v>
      </c>
      <c r="D10" s="70"/>
      <c r="E10" s="39"/>
    </row>
    <row r="12" spans="1:5" ht="30" customHeight="1">
      <c r="B12" s="314" t="s">
        <v>313</v>
      </c>
      <c r="C12" s="315"/>
      <c r="D12" s="316"/>
    </row>
    <row r="14" spans="1:5" ht="63.75">
      <c r="A14" s="11" t="s">
        <v>21</v>
      </c>
      <c r="B14" s="52" t="s">
        <v>314</v>
      </c>
      <c r="C14" s="61" t="s">
        <v>71</v>
      </c>
      <c r="D14" s="62" t="s">
        <v>72</v>
      </c>
    </row>
    <row r="15" spans="1:5" ht="51">
      <c r="A15" s="76">
        <v>1</v>
      </c>
      <c r="B15" s="99" t="s">
        <v>315</v>
      </c>
      <c r="C15" s="77" t="s">
        <v>312</v>
      </c>
      <c r="D15" s="70"/>
    </row>
    <row r="16" spans="1:5" ht="25.5">
      <c r="A16" s="76">
        <f t="shared" ref="A16:A19" si="1">A15+1</f>
        <v>2</v>
      </c>
      <c r="B16" s="79" t="s">
        <v>316</v>
      </c>
      <c r="C16" s="77" t="s">
        <v>312</v>
      </c>
      <c r="D16" s="70"/>
    </row>
    <row r="17" spans="1:4" ht="38.25">
      <c r="A17" s="76">
        <f t="shared" si="1"/>
        <v>3</v>
      </c>
      <c r="B17" s="79" t="s">
        <v>317</v>
      </c>
      <c r="C17" s="77" t="s">
        <v>312</v>
      </c>
      <c r="D17" s="70"/>
    </row>
    <row r="18" spans="1:4" ht="76.5">
      <c r="A18" s="76">
        <f t="shared" si="1"/>
        <v>4</v>
      </c>
      <c r="B18" s="79" t="s">
        <v>318</v>
      </c>
      <c r="C18" s="77" t="s">
        <v>312</v>
      </c>
      <c r="D18" s="70"/>
    </row>
    <row r="19" spans="1:4" ht="25.5">
      <c r="A19" s="260">
        <f t="shared" si="1"/>
        <v>5</v>
      </c>
      <c r="B19" s="269" t="s">
        <v>319</v>
      </c>
      <c r="C19" s="270" t="s">
        <v>312</v>
      </c>
      <c r="D19" s="271"/>
    </row>
    <row r="20" spans="1:4" ht="25.5">
      <c r="A20" s="108">
        <v>6</v>
      </c>
      <c r="B20" s="64" t="s">
        <v>320</v>
      </c>
      <c r="C20" s="108" t="s">
        <v>312</v>
      </c>
      <c r="D20" s="15"/>
    </row>
  </sheetData>
  <mergeCells count="2">
    <mergeCell ref="B12:D12"/>
    <mergeCell ref="B3:D3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97DA-BA39-4134-A093-5591D1C72102}">
  <sheetPr>
    <pageSetUpPr fitToPage="1"/>
  </sheetPr>
  <dimension ref="A1:M26"/>
  <sheetViews>
    <sheetView topLeftCell="A6" workbookViewId="0">
      <selection activeCell="C16" sqref="C16"/>
    </sheetView>
  </sheetViews>
  <sheetFormatPr defaultRowHeight="12.75"/>
  <cols>
    <col min="1" max="1" width="12.28515625" style="258" customWidth="1"/>
    <col min="2" max="2" width="29.140625" style="258" customWidth="1"/>
    <col min="3" max="4" width="12.28515625" style="258" customWidth="1"/>
    <col min="5" max="5" width="15" style="258" customWidth="1"/>
    <col min="6" max="6" width="14.28515625" style="258" customWidth="1"/>
    <col min="7" max="13" width="12.28515625" style="258" customWidth="1"/>
    <col min="14" max="14" width="10.28515625" style="258" customWidth="1"/>
    <col min="15" max="16384" width="9.140625" style="258"/>
  </cols>
  <sheetData>
    <row r="1" spans="1:12">
      <c r="B1" s="112" t="s">
        <v>33</v>
      </c>
      <c r="C1" s="113">
        <v>12</v>
      </c>
      <c r="D1" s="114"/>
      <c r="E1" s="114"/>
      <c r="F1" s="114"/>
      <c r="G1" s="111"/>
      <c r="H1" s="111"/>
      <c r="I1" s="111"/>
      <c r="J1" s="111"/>
      <c r="K1" s="111"/>
    </row>
    <row r="2" spans="1:12">
      <c r="B2" s="115"/>
      <c r="C2" s="116"/>
      <c r="D2" s="111"/>
      <c r="E2" s="111"/>
      <c r="F2" s="111"/>
      <c r="G2" s="111"/>
      <c r="H2" s="111"/>
      <c r="I2" s="111"/>
      <c r="J2" s="111"/>
      <c r="K2" s="111"/>
    </row>
    <row r="3" spans="1:12" ht="14.25" customHeight="1">
      <c r="B3" s="112" t="s">
        <v>32</v>
      </c>
      <c r="C3" s="305" t="s">
        <v>321</v>
      </c>
      <c r="D3" s="306"/>
      <c r="E3" s="306"/>
      <c r="F3" s="306"/>
      <c r="G3" s="306"/>
      <c r="H3" s="307"/>
      <c r="I3" s="226"/>
      <c r="J3" s="227"/>
      <c r="K3" s="227"/>
    </row>
    <row r="4" spans="1:12">
      <c r="B4" s="111"/>
      <c r="C4" s="116"/>
      <c r="D4" s="116"/>
      <c r="E4" s="116"/>
      <c r="F4" s="116"/>
      <c r="G4" s="116"/>
      <c r="H4" s="116"/>
      <c r="I4" s="116"/>
      <c r="J4" s="116"/>
      <c r="K4" s="116"/>
    </row>
    <row r="5" spans="1:12" ht="38.25">
      <c r="A5" s="206" t="s">
        <v>178</v>
      </c>
      <c r="B5" s="119" t="s">
        <v>28</v>
      </c>
      <c r="C5" s="120" t="s">
        <v>282</v>
      </c>
      <c r="D5" s="119" t="s">
        <v>179</v>
      </c>
      <c r="E5" s="2" t="s">
        <v>24</v>
      </c>
      <c r="F5" s="2" t="s">
        <v>258</v>
      </c>
      <c r="G5" s="119" t="s">
        <v>29</v>
      </c>
      <c r="H5" s="119" t="s">
        <v>30</v>
      </c>
      <c r="I5" s="119" t="s">
        <v>3</v>
      </c>
      <c r="J5" s="119" t="s">
        <v>209</v>
      </c>
      <c r="K5" s="119" t="s">
        <v>4</v>
      </c>
      <c r="L5" s="2" t="s">
        <v>5</v>
      </c>
    </row>
    <row r="6" spans="1:12" ht="38.25">
      <c r="A6" s="213">
        <v>1</v>
      </c>
      <c r="B6" s="205" t="s">
        <v>322</v>
      </c>
      <c r="C6" s="215">
        <v>90000</v>
      </c>
      <c r="D6" s="213" t="s">
        <v>31</v>
      </c>
      <c r="E6" s="213"/>
      <c r="F6" s="213"/>
      <c r="G6" s="216"/>
      <c r="H6" s="216"/>
      <c r="I6" s="217">
        <f>G6*F6</f>
        <v>0</v>
      </c>
      <c r="J6" s="216">
        <f>(H6-G6)*F6</f>
        <v>0</v>
      </c>
      <c r="K6" s="217">
        <f>H6*F6</f>
        <v>0</v>
      </c>
      <c r="L6" s="213"/>
    </row>
    <row r="7" spans="1:12" ht="38.25">
      <c r="A7" s="213">
        <v>2</v>
      </c>
      <c r="B7" s="205" t="s">
        <v>323</v>
      </c>
      <c r="C7" s="215">
        <v>20000</v>
      </c>
      <c r="D7" s="213" t="s">
        <v>31</v>
      </c>
      <c r="E7" s="213"/>
      <c r="F7" s="213"/>
      <c r="G7" s="216"/>
      <c r="H7" s="216"/>
      <c r="I7" s="217">
        <f t="shared" ref="I7:I20" si="0">G7*F7</f>
        <v>0</v>
      </c>
      <c r="J7" s="216">
        <f t="shared" ref="J7:J20" si="1">(H7-G7)*F7</f>
        <v>0</v>
      </c>
      <c r="K7" s="217">
        <f t="shared" ref="K7:K20" si="2">H7*F7</f>
        <v>0</v>
      </c>
      <c r="L7" s="213"/>
    </row>
    <row r="8" spans="1:12" ht="38.25">
      <c r="A8" s="213">
        <v>3</v>
      </c>
      <c r="B8" s="205" t="s">
        <v>324</v>
      </c>
      <c r="C8" s="215">
        <v>170000</v>
      </c>
      <c r="D8" s="213" t="s">
        <v>31</v>
      </c>
      <c r="E8" s="213"/>
      <c r="F8" s="213"/>
      <c r="G8" s="216"/>
      <c r="H8" s="216"/>
      <c r="I8" s="217">
        <f t="shared" si="0"/>
        <v>0</v>
      </c>
      <c r="J8" s="216">
        <f t="shared" si="1"/>
        <v>0</v>
      </c>
      <c r="K8" s="217">
        <f t="shared" si="2"/>
        <v>0</v>
      </c>
      <c r="L8" s="213"/>
    </row>
    <row r="9" spans="1:12" ht="38.25">
      <c r="A9" s="213">
        <v>4</v>
      </c>
      <c r="B9" s="205" t="s">
        <v>325</v>
      </c>
      <c r="C9" s="215">
        <v>2000</v>
      </c>
      <c r="D9" s="213" t="s">
        <v>31</v>
      </c>
      <c r="E9" s="213"/>
      <c r="F9" s="213"/>
      <c r="G9" s="216"/>
      <c r="H9" s="216"/>
      <c r="I9" s="217">
        <f t="shared" si="0"/>
        <v>0</v>
      </c>
      <c r="J9" s="216">
        <f t="shared" si="1"/>
        <v>0</v>
      </c>
      <c r="K9" s="217">
        <f t="shared" si="2"/>
        <v>0</v>
      </c>
      <c r="L9" s="213"/>
    </row>
    <row r="10" spans="1:12" ht="25.5">
      <c r="A10" s="213">
        <v>5</v>
      </c>
      <c r="B10" s="205" t="s">
        <v>326</v>
      </c>
      <c r="C10" s="215">
        <v>5000</v>
      </c>
      <c r="D10" s="213" t="s">
        <v>31</v>
      </c>
      <c r="E10" s="213"/>
      <c r="F10" s="213"/>
      <c r="G10" s="216"/>
      <c r="H10" s="216"/>
      <c r="I10" s="217">
        <f t="shared" si="0"/>
        <v>0</v>
      </c>
      <c r="J10" s="216">
        <f t="shared" si="1"/>
        <v>0</v>
      </c>
      <c r="K10" s="217">
        <f t="shared" si="2"/>
        <v>0</v>
      </c>
      <c r="L10" s="213"/>
    </row>
    <row r="11" spans="1:12" ht="38.25">
      <c r="A11" s="213">
        <v>6</v>
      </c>
      <c r="B11" s="205" t="s">
        <v>327</v>
      </c>
      <c r="C11" s="215">
        <v>20000</v>
      </c>
      <c r="D11" s="213" t="s">
        <v>31</v>
      </c>
      <c r="E11" s="213"/>
      <c r="F11" s="213"/>
      <c r="G11" s="216"/>
      <c r="H11" s="216"/>
      <c r="I11" s="217">
        <f t="shared" si="0"/>
        <v>0</v>
      </c>
      <c r="J11" s="216">
        <f t="shared" si="1"/>
        <v>0</v>
      </c>
      <c r="K11" s="217">
        <f t="shared" si="2"/>
        <v>0</v>
      </c>
      <c r="L11" s="213"/>
    </row>
    <row r="12" spans="1:12" ht="51">
      <c r="A12" s="213">
        <v>7</v>
      </c>
      <c r="B12" s="205" t="s">
        <v>328</v>
      </c>
      <c r="C12" s="215">
        <v>10000</v>
      </c>
      <c r="D12" s="213" t="s">
        <v>31</v>
      </c>
      <c r="E12" s="213"/>
      <c r="F12" s="213"/>
      <c r="G12" s="216"/>
      <c r="H12" s="216"/>
      <c r="I12" s="217">
        <f t="shared" si="0"/>
        <v>0</v>
      </c>
      <c r="J12" s="216">
        <f t="shared" si="1"/>
        <v>0</v>
      </c>
      <c r="K12" s="217">
        <f t="shared" si="2"/>
        <v>0</v>
      </c>
      <c r="L12" s="213"/>
    </row>
    <row r="13" spans="1:12" ht="25.5">
      <c r="A13" s="213">
        <v>8</v>
      </c>
      <c r="B13" s="205" t="s">
        <v>329</v>
      </c>
      <c r="C13" s="215">
        <v>20000</v>
      </c>
      <c r="D13" s="213" t="s">
        <v>31</v>
      </c>
      <c r="E13" s="213"/>
      <c r="F13" s="213"/>
      <c r="G13" s="216"/>
      <c r="H13" s="216"/>
      <c r="I13" s="217">
        <f t="shared" si="0"/>
        <v>0</v>
      </c>
      <c r="J13" s="216">
        <f t="shared" si="1"/>
        <v>0</v>
      </c>
      <c r="K13" s="217">
        <f t="shared" si="2"/>
        <v>0</v>
      </c>
      <c r="L13" s="213"/>
    </row>
    <row r="14" spans="1:12" ht="51">
      <c r="A14" s="213">
        <v>9</v>
      </c>
      <c r="B14" s="205" t="s">
        <v>330</v>
      </c>
      <c r="C14" s="215">
        <v>100000</v>
      </c>
      <c r="D14" s="213" t="s">
        <v>31</v>
      </c>
      <c r="E14" s="213"/>
      <c r="F14" s="213"/>
      <c r="G14" s="216"/>
      <c r="H14" s="216"/>
      <c r="I14" s="217">
        <f t="shared" si="0"/>
        <v>0</v>
      </c>
      <c r="J14" s="216">
        <f t="shared" si="1"/>
        <v>0</v>
      </c>
      <c r="K14" s="217">
        <f t="shared" si="2"/>
        <v>0</v>
      </c>
      <c r="L14" s="213"/>
    </row>
    <row r="15" spans="1:12" ht="63.75">
      <c r="A15" s="213">
        <v>10</v>
      </c>
      <c r="B15" s="205" t="s">
        <v>331</v>
      </c>
      <c r="C15" s="215">
        <v>1800</v>
      </c>
      <c r="D15" s="213" t="s">
        <v>31</v>
      </c>
      <c r="E15" s="213"/>
      <c r="F15" s="213"/>
      <c r="G15" s="216"/>
      <c r="H15" s="216"/>
      <c r="I15" s="217">
        <f t="shared" si="0"/>
        <v>0</v>
      </c>
      <c r="J15" s="216">
        <f t="shared" si="1"/>
        <v>0</v>
      </c>
      <c r="K15" s="217">
        <f t="shared" si="2"/>
        <v>0</v>
      </c>
      <c r="L15" s="213"/>
    </row>
    <row r="16" spans="1:12" ht="63.75">
      <c r="A16" s="213">
        <v>11</v>
      </c>
      <c r="B16" s="205" t="s">
        <v>332</v>
      </c>
      <c r="C16" s="215">
        <v>3000</v>
      </c>
      <c r="D16" s="213" t="s">
        <v>31</v>
      </c>
      <c r="E16" s="213"/>
      <c r="F16" s="213"/>
      <c r="G16" s="216"/>
      <c r="H16" s="216"/>
      <c r="I16" s="217">
        <f t="shared" si="0"/>
        <v>0</v>
      </c>
      <c r="J16" s="216">
        <f t="shared" si="1"/>
        <v>0</v>
      </c>
      <c r="K16" s="217">
        <f t="shared" si="2"/>
        <v>0</v>
      </c>
      <c r="L16" s="213"/>
    </row>
    <row r="17" spans="1:13">
      <c r="A17" s="213">
        <v>12</v>
      </c>
      <c r="B17" s="205" t="s">
        <v>333</v>
      </c>
      <c r="C17" s="215">
        <v>200</v>
      </c>
      <c r="D17" s="213" t="s">
        <v>31</v>
      </c>
      <c r="E17" s="213"/>
      <c r="F17" s="213"/>
      <c r="G17" s="216"/>
      <c r="H17" s="216"/>
      <c r="I17" s="217">
        <f t="shared" si="0"/>
        <v>0</v>
      </c>
      <c r="J17" s="216">
        <f t="shared" si="1"/>
        <v>0</v>
      </c>
      <c r="K17" s="217">
        <f t="shared" si="2"/>
        <v>0</v>
      </c>
      <c r="L17" s="213"/>
    </row>
    <row r="18" spans="1:13">
      <c r="A18" s="213">
        <v>13</v>
      </c>
      <c r="B18" s="205" t="s">
        <v>334</v>
      </c>
      <c r="C18" s="215">
        <v>2000</v>
      </c>
      <c r="D18" s="213" t="s">
        <v>31</v>
      </c>
      <c r="E18" s="213"/>
      <c r="F18" s="213"/>
      <c r="G18" s="216"/>
      <c r="H18" s="216"/>
      <c r="I18" s="217">
        <f t="shared" si="0"/>
        <v>0</v>
      </c>
      <c r="J18" s="216">
        <f t="shared" si="1"/>
        <v>0</v>
      </c>
      <c r="K18" s="217">
        <f t="shared" si="2"/>
        <v>0</v>
      </c>
      <c r="L18" s="213"/>
    </row>
    <row r="19" spans="1:13" ht="25.5">
      <c r="A19" s="213">
        <v>14</v>
      </c>
      <c r="B19" s="205" t="s">
        <v>335</v>
      </c>
      <c r="C19" s="215">
        <v>1500</v>
      </c>
      <c r="D19" s="213" t="s">
        <v>31</v>
      </c>
      <c r="E19" s="213"/>
      <c r="F19" s="213"/>
      <c r="G19" s="216"/>
      <c r="H19" s="216"/>
      <c r="I19" s="217">
        <f t="shared" si="0"/>
        <v>0</v>
      </c>
      <c r="J19" s="216">
        <f t="shared" si="1"/>
        <v>0</v>
      </c>
      <c r="K19" s="217">
        <f t="shared" si="2"/>
        <v>0</v>
      </c>
      <c r="L19" s="213"/>
    </row>
    <row r="20" spans="1:13" ht="25.5">
      <c r="A20" s="213">
        <v>15</v>
      </c>
      <c r="B20" s="205" t="s">
        <v>336</v>
      </c>
      <c r="C20" s="215">
        <v>1500</v>
      </c>
      <c r="D20" s="213" t="s">
        <v>31</v>
      </c>
      <c r="E20" s="213"/>
      <c r="F20" s="213"/>
      <c r="G20" s="216"/>
      <c r="H20" s="216"/>
      <c r="I20" s="217">
        <f t="shared" si="0"/>
        <v>0</v>
      </c>
      <c r="J20" s="216">
        <f t="shared" si="1"/>
        <v>0</v>
      </c>
      <c r="K20" s="217">
        <f t="shared" si="2"/>
        <v>0</v>
      </c>
      <c r="L20" s="213"/>
    </row>
    <row r="21" spans="1:13">
      <c r="A21" s="218"/>
      <c r="B21" s="228" t="s">
        <v>23</v>
      </c>
      <c r="C21" s="218"/>
      <c r="D21" s="218"/>
      <c r="E21" s="218"/>
      <c r="F21" s="218"/>
      <c r="G21" s="219"/>
      <c r="H21" s="219"/>
      <c r="I21" s="229">
        <f>SUM(I6:I7)</f>
        <v>0</v>
      </c>
      <c r="J21" s="230">
        <f>SUM(J6:J7)</f>
        <v>0</v>
      </c>
      <c r="K21" s="229">
        <f>SUM(K6:K7)</f>
        <v>0</v>
      </c>
      <c r="L21" s="218"/>
    </row>
    <row r="22" spans="1:13">
      <c r="K22" s="222"/>
    </row>
    <row r="23" spans="1:13"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1:13" ht="14.25">
      <c r="A24" s="231"/>
      <c r="B24" s="253" t="s">
        <v>237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</row>
    <row r="25" spans="1:13" ht="14.25">
      <c r="A25" s="231"/>
      <c r="B25" s="253"/>
      <c r="C25" s="231"/>
      <c r="D25" s="231"/>
      <c r="E25" s="231"/>
      <c r="F25" s="231"/>
      <c r="G25" s="231"/>
      <c r="H25" s="231"/>
      <c r="I25" s="231"/>
      <c r="J25" s="231"/>
      <c r="K25" s="231"/>
      <c r="L25" s="231"/>
    </row>
    <row r="26" spans="1:13" ht="14.25">
      <c r="B26" s="254" t="s">
        <v>351</v>
      </c>
    </row>
  </sheetData>
  <mergeCells count="1">
    <mergeCell ref="C3:H3"/>
  </mergeCells>
  <pageMargins left="0" right="0" top="0.39409448818897608" bottom="0.39409448818897608" header="0" footer="0"/>
  <pageSetup paperSize="9" scale="83" fitToHeight="0" pageOrder="overThenDown" orientation="landscape" r:id="rId1"/>
  <headerFooter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B55D-384B-421A-82F5-09A6A8C37C57}">
  <dimension ref="A1:E11"/>
  <sheetViews>
    <sheetView zoomScaleNormal="100" workbookViewId="0">
      <selection activeCell="G5" sqref="G5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159</v>
      </c>
    </row>
    <row r="2" spans="1:5" ht="15" customHeight="1">
      <c r="A2" s="31"/>
      <c r="B2" s="31"/>
      <c r="C2" s="31"/>
      <c r="D2" s="68"/>
      <c r="E2" s="35"/>
    </row>
    <row r="3" spans="1:5" ht="15" customHeight="1">
      <c r="B3" s="279" t="s">
        <v>337</v>
      </c>
      <c r="C3" s="280"/>
      <c r="D3" s="281"/>
      <c r="E3" s="39"/>
    </row>
    <row r="4" spans="1:5" ht="15" customHeight="1">
      <c r="A4" s="33"/>
      <c r="B4" s="33"/>
      <c r="C4" s="33"/>
      <c r="D4" s="69"/>
      <c r="E4" s="35"/>
    </row>
    <row r="5" spans="1:5" ht="69.75" customHeight="1">
      <c r="A5" s="11" t="s">
        <v>21</v>
      </c>
      <c r="B5" s="52" t="s">
        <v>338</v>
      </c>
      <c r="C5" s="61" t="s">
        <v>71</v>
      </c>
      <c r="D5" s="62" t="s">
        <v>72</v>
      </c>
      <c r="E5" s="39"/>
    </row>
    <row r="6" spans="1:5" ht="63.75">
      <c r="A6" s="76">
        <v>1</v>
      </c>
      <c r="B6" s="99" t="s">
        <v>339</v>
      </c>
      <c r="C6" s="77"/>
      <c r="D6" s="70"/>
      <c r="E6" s="39"/>
    </row>
    <row r="7" spans="1:5" ht="51">
      <c r="A7" s="76">
        <f t="shared" ref="A7:A11" si="0">A6+1</f>
        <v>2</v>
      </c>
      <c r="B7" s="79" t="s">
        <v>340</v>
      </c>
      <c r="C7" s="77"/>
      <c r="D7" s="70"/>
      <c r="E7" s="39"/>
    </row>
    <row r="8" spans="1:5" ht="12.75">
      <c r="A8" s="76">
        <f t="shared" si="0"/>
        <v>3</v>
      </c>
      <c r="B8" s="79" t="s">
        <v>341</v>
      </c>
      <c r="C8" s="77"/>
      <c r="D8" s="70"/>
      <c r="E8" s="39"/>
    </row>
    <row r="9" spans="1:5" ht="25.5">
      <c r="A9" s="76">
        <f t="shared" si="0"/>
        <v>4</v>
      </c>
      <c r="B9" s="79" t="s">
        <v>342</v>
      </c>
      <c r="C9" s="77"/>
      <c r="D9" s="70"/>
      <c r="E9" s="39"/>
    </row>
    <row r="10" spans="1:5" ht="25.5">
      <c r="A10" s="76">
        <f t="shared" si="0"/>
        <v>5</v>
      </c>
      <c r="B10" s="79" t="s">
        <v>343</v>
      </c>
      <c r="C10" s="77"/>
      <c r="D10" s="70"/>
      <c r="E10" s="39"/>
    </row>
    <row r="11" spans="1:5" ht="102">
      <c r="A11" s="76">
        <f t="shared" si="0"/>
        <v>6</v>
      </c>
      <c r="B11" s="79" t="s">
        <v>352</v>
      </c>
      <c r="C11" s="77"/>
      <c r="D11" s="70"/>
      <c r="E11" s="39"/>
    </row>
  </sheetData>
  <mergeCells count="1">
    <mergeCell ref="B3:D3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0"/>
  <sheetViews>
    <sheetView zoomScaleNormal="100" workbookViewId="0">
      <selection activeCell="B3" sqref="B3:D3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B1" s="48" t="s">
        <v>245</v>
      </c>
      <c r="D1" s="48" t="s">
        <v>159</v>
      </c>
    </row>
    <row r="2" spans="1:5" ht="15" customHeight="1">
      <c r="A2" s="31"/>
      <c r="B2" s="31"/>
      <c r="C2" s="31"/>
      <c r="D2" s="68"/>
      <c r="E2" s="35"/>
    </row>
    <row r="3" spans="1:5" ht="15" customHeight="1">
      <c r="B3" s="279" t="s">
        <v>20</v>
      </c>
      <c r="C3" s="280"/>
      <c r="D3" s="281"/>
      <c r="E3" s="39"/>
    </row>
    <row r="4" spans="1:5" ht="15" customHeight="1">
      <c r="A4" s="33"/>
      <c r="B4" s="33"/>
      <c r="C4" s="33"/>
      <c r="D4" s="69"/>
      <c r="E4" s="35"/>
    </row>
    <row r="5" spans="1:5" ht="69.75" customHeight="1">
      <c r="A5" s="11" t="s">
        <v>21</v>
      </c>
      <c r="B5" s="52" t="s">
        <v>22</v>
      </c>
      <c r="C5" s="61" t="s">
        <v>71</v>
      </c>
      <c r="D5" s="62" t="s">
        <v>72</v>
      </c>
      <c r="E5" s="39"/>
    </row>
    <row r="6" spans="1:5" ht="89.25">
      <c r="A6" s="76">
        <v>1</v>
      </c>
      <c r="B6" s="99" t="s">
        <v>259</v>
      </c>
      <c r="C6" s="77"/>
      <c r="D6" s="70"/>
      <c r="E6" s="39"/>
    </row>
    <row r="7" spans="1:5" ht="25.5">
      <c r="A7" s="76">
        <f t="shared" ref="A7:A44" si="0">A6+1</f>
        <v>2</v>
      </c>
      <c r="B7" s="79" t="s">
        <v>110</v>
      </c>
      <c r="C7" s="77"/>
      <c r="D7" s="70"/>
      <c r="E7" s="39"/>
    </row>
    <row r="8" spans="1:5" ht="25.5">
      <c r="A8" s="76">
        <f t="shared" si="0"/>
        <v>3</v>
      </c>
      <c r="B8" s="79" t="s">
        <v>101</v>
      </c>
      <c r="C8" s="77"/>
      <c r="D8" s="70"/>
      <c r="E8" s="39"/>
    </row>
    <row r="9" spans="1:5" ht="12.75">
      <c r="A9" s="76">
        <f t="shared" si="0"/>
        <v>4</v>
      </c>
      <c r="B9" s="79" t="s">
        <v>348</v>
      </c>
      <c r="C9" s="77"/>
      <c r="D9" s="70"/>
      <c r="E9" s="39"/>
    </row>
    <row r="10" spans="1:5" ht="38.25">
      <c r="A10" s="76">
        <f t="shared" si="0"/>
        <v>5</v>
      </c>
      <c r="B10" s="79" t="s">
        <v>260</v>
      </c>
      <c r="C10" s="77"/>
      <c r="D10" s="70"/>
      <c r="E10" s="39"/>
    </row>
    <row r="11" spans="1:5" ht="38.25">
      <c r="A11" s="76">
        <f t="shared" si="0"/>
        <v>6</v>
      </c>
      <c r="B11" s="79" t="s">
        <v>102</v>
      </c>
      <c r="C11" s="77"/>
      <c r="D11" s="70"/>
      <c r="E11" s="39"/>
    </row>
    <row r="12" spans="1:5" ht="25.5">
      <c r="A12" s="76">
        <f t="shared" si="0"/>
        <v>7</v>
      </c>
      <c r="B12" s="99" t="s">
        <v>161</v>
      </c>
      <c r="C12" s="77"/>
      <c r="D12" s="70"/>
      <c r="E12" s="39"/>
    </row>
    <row r="13" spans="1:5" ht="51">
      <c r="A13" s="76">
        <f t="shared" si="0"/>
        <v>8</v>
      </c>
      <c r="B13" s="99" t="s">
        <v>162</v>
      </c>
      <c r="C13" s="77"/>
      <c r="D13" s="70"/>
      <c r="E13" s="39"/>
    </row>
    <row r="14" spans="1:5" ht="25.5">
      <c r="A14" s="76">
        <f t="shared" si="0"/>
        <v>9</v>
      </c>
      <c r="B14" s="99" t="s">
        <v>349</v>
      </c>
      <c r="C14" s="77"/>
      <c r="D14" s="70"/>
      <c r="E14" s="39"/>
    </row>
    <row r="15" spans="1:5" ht="38.25">
      <c r="A15" s="76">
        <f t="shared" si="0"/>
        <v>10</v>
      </c>
      <c r="B15" s="79" t="s">
        <v>261</v>
      </c>
      <c r="C15" s="77"/>
      <c r="D15" s="70"/>
      <c r="E15" s="39"/>
    </row>
    <row r="16" spans="1:5" ht="25.5">
      <c r="A16" s="76">
        <f t="shared" si="0"/>
        <v>11</v>
      </c>
      <c r="B16" s="99" t="s">
        <v>163</v>
      </c>
      <c r="C16" s="77"/>
      <c r="D16" s="70"/>
      <c r="E16" s="39"/>
    </row>
    <row r="17" spans="1:5" ht="25.5">
      <c r="A17" s="76">
        <f t="shared" si="0"/>
        <v>12</v>
      </c>
      <c r="B17" s="100" t="s">
        <v>164</v>
      </c>
      <c r="C17" s="77"/>
      <c r="D17" s="70"/>
      <c r="E17" s="39"/>
    </row>
    <row r="18" spans="1:5" ht="25.5">
      <c r="A18" s="76">
        <f t="shared" si="0"/>
        <v>13</v>
      </c>
      <c r="B18" s="99" t="s">
        <v>103</v>
      </c>
      <c r="C18" s="77"/>
      <c r="D18" s="70"/>
      <c r="E18" s="39"/>
    </row>
    <row r="19" spans="1:5" ht="12.75">
      <c r="A19" s="76">
        <f t="shared" si="0"/>
        <v>14</v>
      </c>
      <c r="B19" s="99" t="s">
        <v>104</v>
      </c>
      <c r="C19" s="77"/>
      <c r="D19" s="70"/>
      <c r="E19" s="39"/>
    </row>
    <row r="20" spans="1:5" ht="25.5">
      <c r="A20" s="76">
        <f t="shared" si="0"/>
        <v>15</v>
      </c>
      <c r="B20" s="79" t="s">
        <v>105</v>
      </c>
      <c r="C20" s="77"/>
      <c r="D20" s="70"/>
      <c r="E20" s="39"/>
    </row>
    <row r="21" spans="1:5" ht="12.75">
      <c r="A21" s="76">
        <f t="shared" si="0"/>
        <v>16</v>
      </c>
      <c r="B21" s="79" t="s">
        <v>165</v>
      </c>
      <c r="C21" s="77"/>
      <c r="D21" s="70"/>
      <c r="E21" s="39"/>
    </row>
    <row r="22" spans="1:5" ht="12.75">
      <c r="A22" s="76">
        <f t="shared" si="0"/>
        <v>17</v>
      </c>
      <c r="B22" s="79" t="s">
        <v>262</v>
      </c>
      <c r="C22" s="77"/>
      <c r="D22" s="70"/>
      <c r="E22" s="39"/>
    </row>
    <row r="23" spans="1:5" ht="25.5">
      <c r="A23" s="76">
        <f t="shared" si="0"/>
        <v>18</v>
      </c>
      <c r="B23" s="99" t="s">
        <v>106</v>
      </c>
      <c r="C23" s="77"/>
      <c r="D23" s="70"/>
      <c r="E23" s="39"/>
    </row>
    <row r="24" spans="1:5" ht="25.5">
      <c r="A24" s="76">
        <f t="shared" si="0"/>
        <v>19</v>
      </c>
      <c r="B24" s="99" t="s">
        <v>166</v>
      </c>
      <c r="C24" s="77"/>
      <c r="D24" s="70"/>
      <c r="E24" s="39"/>
    </row>
    <row r="25" spans="1:5" ht="25.5">
      <c r="A25" s="76">
        <f t="shared" si="0"/>
        <v>20</v>
      </c>
      <c r="B25" s="99" t="s">
        <v>167</v>
      </c>
      <c r="C25" s="77"/>
      <c r="D25" s="70"/>
      <c r="E25" s="39"/>
    </row>
    <row r="26" spans="1:5" ht="25.5">
      <c r="A26" s="76">
        <f t="shared" si="0"/>
        <v>21</v>
      </c>
      <c r="B26" s="99" t="s">
        <v>263</v>
      </c>
      <c r="C26" s="77"/>
      <c r="D26" s="70"/>
      <c r="E26" s="39"/>
    </row>
    <row r="27" spans="1:5" ht="38.25">
      <c r="A27" s="76">
        <f t="shared" si="0"/>
        <v>22</v>
      </c>
      <c r="B27" s="99" t="s">
        <v>107</v>
      </c>
      <c r="C27" s="77"/>
      <c r="D27" s="70"/>
      <c r="E27" s="39"/>
    </row>
    <row r="28" spans="1:5" ht="89.25">
      <c r="A28" s="76">
        <f t="shared" si="0"/>
        <v>23</v>
      </c>
      <c r="B28" s="79" t="s">
        <v>350</v>
      </c>
      <c r="C28" s="77"/>
      <c r="D28" s="70"/>
      <c r="E28" s="39"/>
    </row>
    <row r="29" spans="1:5" ht="25.5">
      <c r="A29" s="76">
        <f t="shared" si="0"/>
        <v>24</v>
      </c>
      <c r="B29" s="99" t="s">
        <v>222</v>
      </c>
      <c r="C29" s="77"/>
      <c r="D29" s="70"/>
      <c r="E29" s="39"/>
    </row>
    <row r="30" spans="1:5" ht="38.25">
      <c r="A30" s="76">
        <f t="shared" si="0"/>
        <v>25</v>
      </c>
      <c r="B30" s="99" t="s">
        <v>108</v>
      </c>
      <c r="C30" s="77"/>
      <c r="D30" s="70"/>
      <c r="E30" s="39"/>
    </row>
    <row r="31" spans="1:5" ht="38.25">
      <c r="A31" s="76">
        <f t="shared" si="0"/>
        <v>26</v>
      </c>
      <c r="B31" s="99" t="s">
        <v>264</v>
      </c>
      <c r="C31" s="77"/>
      <c r="D31" s="70"/>
      <c r="E31" s="39"/>
    </row>
    <row r="32" spans="1:5" ht="51">
      <c r="A32" s="76">
        <f t="shared" si="0"/>
        <v>27</v>
      </c>
      <c r="B32" s="99" t="s">
        <v>168</v>
      </c>
      <c r="C32" s="77"/>
      <c r="D32" s="70"/>
      <c r="E32" s="39"/>
    </row>
    <row r="33" spans="1:5" ht="38.25">
      <c r="A33" s="76">
        <f t="shared" si="0"/>
        <v>28</v>
      </c>
      <c r="B33" s="99" t="s">
        <v>169</v>
      </c>
      <c r="C33" s="77"/>
      <c r="D33" s="70"/>
      <c r="E33" s="39"/>
    </row>
    <row r="34" spans="1:5" ht="25.5">
      <c r="A34" s="76">
        <f t="shared" si="0"/>
        <v>29</v>
      </c>
      <c r="B34" s="99" t="s">
        <v>250</v>
      </c>
      <c r="C34" s="77"/>
      <c r="D34" s="70"/>
      <c r="E34" s="39"/>
    </row>
    <row r="35" spans="1:5" ht="63.75">
      <c r="A35" s="76">
        <f t="shared" si="0"/>
        <v>30</v>
      </c>
      <c r="B35" s="99" t="s">
        <v>240</v>
      </c>
      <c r="C35" s="77"/>
      <c r="D35" s="70"/>
      <c r="E35" s="39"/>
    </row>
    <row r="36" spans="1:5" ht="165.75">
      <c r="A36" s="76">
        <f t="shared" si="0"/>
        <v>31</v>
      </c>
      <c r="B36" s="99" t="s">
        <v>223</v>
      </c>
      <c r="C36" s="77"/>
      <c r="D36" s="70"/>
      <c r="E36" s="39"/>
    </row>
    <row r="37" spans="1:5" ht="25.5">
      <c r="A37" s="76">
        <f t="shared" si="0"/>
        <v>32</v>
      </c>
      <c r="B37" s="99" t="s">
        <v>170</v>
      </c>
      <c r="C37" s="77"/>
      <c r="D37" s="70"/>
      <c r="E37" s="39"/>
    </row>
    <row r="38" spans="1:5" ht="38.25">
      <c r="A38" s="76">
        <f t="shared" si="0"/>
        <v>33</v>
      </c>
      <c r="B38" s="79" t="s">
        <v>113</v>
      </c>
      <c r="C38" s="77"/>
      <c r="D38" s="70"/>
      <c r="E38" s="39"/>
    </row>
    <row r="39" spans="1:5" ht="25.5">
      <c r="A39" s="76">
        <f t="shared" si="0"/>
        <v>34</v>
      </c>
      <c r="B39" s="79" t="s">
        <v>265</v>
      </c>
      <c r="C39" s="77"/>
      <c r="D39" s="70"/>
      <c r="E39" s="39"/>
    </row>
    <row r="40" spans="1:5" ht="63.75">
      <c r="A40" s="76">
        <f t="shared" si="0"/>
        <v>35</v>
      </c>
      <c r="B40" s="79" t="s">
        <v>112</v>
      </c>
      <c r="C40" s="77"/>
      <c r="D40" s="70"/>
      <c r="E40" s="39"/>
    </row>
    <row r="41" spans="1:5" ht="25.5">
      <c r="A41" s="76">
        <f t="shared" si="0"/>
        <v>36</v>
      </c>
      <c r="B41" s="79" t="s">
        <v>109</v>
      </c>
      <c r="C41" s="77"/>
      <c r="D41" s="70"/>
      <c r="E41" s="39"/>
    </row>
    <row r="42" spans="1:5" ht="38.25">
      <c r="A42" s="76">
        <f t="shared" si="0"/>
        <v>37</v>
      </c>
      <c r="B42" s="99" t="s">
        <v>172</v>
      </c>
      <c r="C42" s="77"/>
      <c r="D42" s="70"/>
      <c r="E42" s="39"/>
    </row>
    <row r="43" spans="1:5" ht="38.25">
      <c r="A43" s="76">
        <f t="shared" si="0"/>
        <v>38</v>
      </c>
      <c r="B43" s="99" t="s">
        <v>171</v>
      </c>
      <c r="C43" s="77"/>
      <c r="D43" s="70"/>
      <c r="E43" s="39"/>
    </row>
    <row r="44" spans="1:5" ht="38.25">
      <c r="A44" s="76">
        <f t="shared" si="0"/>
        <v>39</v>
      </c>
      <c r="B44" s="99" t="s">
        <v>266</v>
      </c>
      <c r="C44" s="77"/>
      <c r="D44" s="70"/>
      <c r="E44" s="39"/>
    </row>
    <row r="46" spans="1:5" ht="14.25" customHeight="1">
      <c r="B46" s="63" t="s">
        <v>114</v>
      </c>
    </row>
    <row r="47" spans="1:5" ht="14.25" customHeight="1">
      <c r="B47" s="48" t="s">
        <v>115</v>
      </c>
    </row>
    <row r="49" spans="2:4" ht="14.25" customHeight="1">
      <c r="B49" s="63" t="s">
        <v>116</v>
      </c>
    </row>
    <row r="51" spans="2:4" ht="32.25" customHeight="1">
      <c r="B51" s="15" t="s">
        <v>117</v>
      </c>
      <c r="C51" s="64" t="s">
        <v>120</v>
      </c>
      <c r="D51" s="64" t="s">
        <v>121</v>
      </c>
    </row>
    <row r="52" spans="2:4" ht="69" customHeight="1">
      <c r="B52" s="64" t="s">
        <v>118</v>
      </c>
      <c r="C52" s="108">
        <v>6</v>
      </c>
      <c r="D52" s="108" t="s">
        <v>122</v>
      </c>
    </row>
    <row r="53" spans="2:4" ht="14.25" customHeight="1">
      <c r="B53" s="15" t="s">
        <v>119</v>
      </c>
      <c r="C53" s="108" t="s">
        <v>123</v>
      </c>
      <c r="D53" s="108" t="s">
        <v>122</v>
      </c>
    </row>
    <row r="55" spans="2:4" ht="14.25" customHeight="1">
      <c r="B55" s="48" t="s">
        <v>124</v>
      </c>
    </row>
    <row r="56" spans="2:4" ht="14.25" customHeight="1">
      <c r="B56" s="48" t="s">
        <v>125</v>
      </c>
    </row>
    <row r="57" spans="2:4" ht="14.25" customHeight="1">
      <c r="B57" s="48" t="s">
        <v>126</v>
      </c>
    </row>
    <row r="58" spans="2:4" ht="14.25" customHeight="1">
      <c r="B58" s="48" t="s">
        <v>127</v>
      </c>
    </row>
    <row r="60" spans="2:4" ht="15" customHeight="1">
      <c r="B60" s="18"/>
    </row>
    <row r="61" spans="2:4" ht="14.25" customHeight="1">
      <c r="B61" s="282" t="s">
        <v>81</v>
      </c>
      <c r="C61" s="283"/>
    </row>
    <row r="62" spans="2:4" ht="27.75" customHeight="1">
      <c r="B62" s="284"/>
      <c r="C62" s="285"/>
    </row>
    <row r="63" spans="2:4" ht="14.25" customHeight="1">
      <c r="B63" s="286" t="s">
        <v>82</v>
      </c>
      <c r="C63" s="287"/>
    </row>
    <row r="64" spans="2:4" ht="14.25" customHeight="1">
      <c r="B64" s="71" t="s">
        <v>17</v>
      </c>
      <c r="C64" s="72"/>
    </row>
    <row r="65" spans="2:3" ht="14.25" customHeight="1">
      <c r="B65" s="71" t="s">
        <v>18</v>
      </c>
      <c r="C65" s="72"/>
    </row>
    <row r="66" spans="2:3" ht="14.25" customHeight="1">
      <c r="B66" s="73" t="s">
        <v>19</v>
      </c>
      <c r="C66" s="74"/>
    </row>
    <row r="68" spans="2:3" ht="14.25" customHeight="1">
      <c r="B68" s="19" t="s">
        <v>87</v>
      </c>
    </row>
    <row r="69" spans="2:3" ht="14.25" customHeight="1">
      <c r="B69" s="20" t="s">
        <v>83</v>
      </c>
    </row>
    <row r="70" spans="2:3" ht="14.25" customHeight="1">
      <c r="B70" s="20" t="s">
        <v>84</v>
      </c>
    </row>
    <row r="71" spans="2:3" ht="14.25" customHeight="1">
      <c r="B71" s="20" t="s">
        <v>85</v>
      </c>
    </row>
    <row r="72" spans="2:3" ht="14.25" customHeight="1">
      <c r="B72" s="20" t="s">
        <v>128</v>
      </c>
    </row>
    <row r="74" spans="2:3" ht="14.25" customHeight="1">
      <c r="B74" s="19" t="s">
        <v>88</v>
      </c>
    </row>
    <row r="75" spans="2:3" ht="14.25" customHeight="1">
      <c r="B75" s="20" t="s">
        <v>89</v>
      </c>
    </row>
    <row r="76" spans="2:3" ht="14.25" customHeight="1">
      <c r="B76" s="20" t="s">
        <v>129</v>
      </c>
    </row>
    <row r="77" spans="2:3" ht="14.25" customHeight="1">
      <c r="B77" s="20" t="s">
        <v>91</v>
      </c>
    </row>
    <row r="78" spans="2:3" ht="14.25" customHeight="1">
      <c r="B78" s="20" t="s">
        <v>92</v>
      </c>
    </row>
    <row r="79" spans="2:3" ht="14.25" customHeight="1">
      <c r="B79" s="20" t="s">
        <v>130</v>
      </c>
    </row>
    <row r="80" spans="2:3" ht="14.25" customHeight="1">
      <c r="B80" s="20" t="s">
        <v>131</v>
      </c>
    </row>
    <row r="81" spans="2:4" ht="14.25" customHeight="1">
      <c r="B81" s="75"/>
    </row>
    <row r="82" spans="2:4" ht="14.25" customHeight="1">
      <c r="B82" s="288" t="s">
        <v>215</v>
      </c>
      <c r="C82" s="288"/>
      <c r="D82" s="288"/>
    </row>
    <row r="83" spans="2:4" ht="14.25" customHeight="1">
      <c r="B83" s="288"/>
      <c r="C83" s="288"/>
      <c r="D83" s="288"/>
    </row>
    <row r="84" spans="2:4" ht="46.5" customHeight="1">
      <c r="B84" s="288"/>
      <c r="C84" s="288"/>
      <c r="D84" s="288"/>
    </row>
    <row r="85" spans="2:4" ht="31.5" customHeight="1">
      <c r="B85" s="288" t="s">
        <v>216</v>
      </c>
      <c r="C85" s="288"/>
      <c r="D85" s="288"/>
    </row>
    <row r="86" spans="2:4" ht="45" customHeight="1">
      <c r="B86" s="288" t="s">
        <v>217</v>
      </c>
      <c r="C86" s="288"/>
      <c r="D86" s="288"/>
    </row>
    <row r="87" spans="2:4" ht="30" customHeight="1">
      <c r="B87" s="288" t="s">
        <v>218</v>
      </c>
      <c r="C87" s="288"/>
      <c r="D87" s="288"/>
    </row>
    <row r="88" spans="2:4" ht="30.75" customHeight="1">
      <c r="B88" s="288" t="s">
        <v>219</v>
      </c>
      <c r="C88" s="288"/>
      <c r="D88" s="288"/>
    </row>
    <row r="89" spans="2:4" ht="41.25" customHeight="1">
      <c r="B89" s="288" t="s">
        <v>220</v>
      </c>
      <c r="C89" s="288"/>
      <c r="D89" s="288"/>
    </row>
    <row r="90" spans="2:4" ht="47.25" customHeight="1">
      <c r="B90" s="289" t="s">
        <v>221</v>
      </c>
      <c r="C90" s="289"/>
      <c r="D90" s="289"/>
    </row>
  </sheetData>
  <mergeCells count="10">
    <mergeCell ref="B3:D3"/>
    <mergeCell ref="B61:C62"/>
    <mergeCell ref="B63:C63"/>
    <mergeCell ref="B89:D89"/>
    <mergeCell ref="B90:D90"/>
    <mergeCell ref="B82:D84"/>
    <mergeCell ref="B85:D85"/>
    <mergeCell ref="B86:D86"/>
    <mergeCell ref="B87:D87"/>
    <mergeCell ref="B88:D88"/>
  </mergeCells>
  <pageMargins left="0.45" right="0.22" top="0.41" bottom="0.46" header="0.3" footer="0.3"/>
  <pageSetup fitToWidth="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topLeftCell="A19" workbookViewId="0">
      <selection activeCell="C32" sqref="C32"/>
    </sheetView>
  </sheetViews>
  <sheetFormatPr defaultColWidth="8.85546875" defaultRowHeight="12.75" customHeight="1"/>
  <cols>
    <col min="1" max="1" width="4.7109375" style="48" customWidth="1"/>
    <col min="2" max="2" width="29.42578125" style="48" customWidth="1"/>
    <col min="3" max="3" width="16.7109375" style="48" customWidth="1"/>
    <col min="4" max="4" width="18.140625" style="48" customWidth="1"/>
    <col min="5" max="5" width="14.42578125" style="48" customWidth="1"/>
    <col min="6" max="7" width="10.85546875" style="48" customWidth="1"/>
    <col min="8" max="8" width="13.42578125" style="48" customWidth="1"/>
    <col min="9" max="9" width="13.7109375" style="48" customWidth="1"/>
    <col min="10" max="10" width="14.42578125" style="48" customWidth="1"/>
    <col min="11" max="11" width="13.5703125" style="48" customWidth="1"/>
    <col min="12" max="12" width="11" style="48" customWidth="1"/>
    <col min="13" max="13" width="12.5703125" style="48" customWidth="1"/>
    <col min="14" max="14" width="9.140625" style="48" customWidth="1"/>
    <col min="15" max="257" width="8.85546875" style="25" customWidth="1"/>
    <col min="258" max="16384" width="8.85546875" style="25"/>
  </cols>
  <sheetData>
    <row r="1" spans="1:14" ht="13.7" customHeight="1">
      <c r="A1" s="21"/>
      <c r="B1" s="22"/>
      <c r="C1" s="23"/>
      <c r="D1" s="22"/>
      <c r="E1" s="22"/>
      <c r="F1" s="22"/>
      <c r="G1" s="22"/>
      <c r="H1" s="22"/>
      <c r="I1" s="22"/>
      <c r="J1" s="48" t="s">
        <v>159</v>
      </c>
      <c r="K1" s="22"/>
      <c r="L1" s="24"/>
      <c r="M1" s="24"/>
      <c r="N1" s="24"/>
    </row>
    <row r="2" spans="1:14" ht="13.7" customHeight="1">
      <c r="A2" s="83"/>
      <c r="B2" s="84" t="s">
        <v>33</v>
      </c>
      <c r="C2" s="85">
        <v>2</v>
      </c>
      <c r="D2" s="23"/>
      <c r="E2" s="23"/>
      <c r="F2" s="27"/>
      <c r="G2" s="27"/>
      <c r="H2" s="27"/>
      <c r="I2" s="27"/>
      <c r="J2" s="27"/>
      <c r="K2" s="27"/>
      <c r="L2" s="24"/>
      <c r="M2" s="24"/>
      <c r="N2" s="24"/>
    </row>
    <row r="3" spans="1:14" ht="13.7" customHeight="1">
      <c r="A3" s="26"/>
      <c r="B3" s="28"/>
      <c r="C3" s="29"/>
      <c r="D3" s="27"/>
      <c r="E3" s="27"/>
      <c r="F3" s="27"/>
      <c r="G3" s="27"/>
      <c r="H3" s="27"/>
      <c r="I3" s="27"/>
      <c r="J3" s="27"/>
      <c r="K3" s="27"/>
      <c r="L3" s="24"/>
      <c r="M3" s="24"/>
      <c r="N3" s="24"/>
    </row>
    <row r="4" spans="1:14" ht="23.25" customHeight="1">
      <c r="A4" s="26"/>
      <c r="B4" s="1" t="s">
        <v>32</v>
      </c>
      <c r="C4" s="293" t="s">
        <v>158</v>
      </c>
      <c r="D4" s="294"/>
      <c r="E4" s="294"/>
      <c r="F4" s="294"/>
      <c r="G4" s="294"/>
      <c r="H4" s="294"/>
      <c r="I4" s="295"/>
      <c r="J4" s="23"/>
      <c r="K4" s="27"/>
      <c r="L4" s="24"/>
      <c r="M4" s="24"/>
      <c r="N4" s="24"/>
    </row>
    <row r="5" spans="1:14" ht="9.75" customHeight="1">
      <c r="A5" s="30"/>
      <c r="B5" s="31"/>
      <c r="C5" s="32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</row>
    <row r="6" spans="1:14" ht="53.25" customHeight="1">
      <c r="A6" s="36" t="s">
        <v>95</v>
      </c>
      <c r="B6" s="2" t="s">
        <v>0</v>
      </c>
      <c r="C6" s="2" t="s">
        <v>251</v>
      </c>
      <c r="D6" s="36" t="s">
        <v>96</v>
      </c>
      <c r="E6" s="2" t="s">
        <v>1</v>
      </c>
      <c r="F6" s="2" t="s">
        <v>2</v>
      </c>
      <c r="G6" s="2" t="s">
        <v>258</v>
      </c>
      <c r="H6" s="51" t="s">
        <v>97</v>
      </c>
      <c r="I6" s="51" t="s">
        <v>98</v>
      </c>
      <c r="J6" s="52" t="s">
        <v>3</v>
      </c>
      <c r="K6" s="51" t="s">
        <v>99</v>
      </c>
      <c r="L6" s="12" t="s">
        <v>4</v>
      </c>
      <c r="M6" s="37" t="s">
        <v>5</v>
      </c>
      <c r="N6" s="35"/>
    </row>
    <row r="7" spans="1:14" ht="22.5" customHeight="1">
      <c r="A7" s="4">
        <v>1</v>
      </c>
      <c r="B7" s="49" t="s">
        <v>94</v>
      </c>
      <c r="C7" s="121">
        <v>80000</v>
      </c>
      <c r="D7" s="4" t="s">
        <v>6</v>
      </c>
      <c r="E7" s="42"/>
      <c r="F7" s="38"/>
      <c r="G7" s="50"/>
      <c r="H7" s="53"/>
      <c r="I7" s="53"/>
      <c r="J7" s="86">
        <f>H7*G7</f>
        <v>0</v>
      </c>
      <c r="K7" s="87">
        <f>(I7-H7)*G7</f>
        <v>0</v>
      </c>
      <c r="L7" s="80">
        <f>I7-G7</f>
        <v>0</v>
      </c>
      <c r="M7" s="88"/>
      <c r="N7" s="39"/>
    </row>
    <row r="8" spans="1:14" ht="15" customHeight="1">
      <c r="A8" s="4"/>
      <c r="B8" s="11" t="s">
        <v>23</v>
      </c>
      <c r="C8" s="42" t="s">
        <v>9</v>
      </c>
      <c r="D8" s="4" t="s">
        <v>9</v>
      </c>
      <c r="E8" s="42"/>
      <c r="F8" s="38"/>
      <c r="G8" s="50"/>
      <c r="H8" s="53"/>
      <c r="I8" s="53"/>
      <c r="J8" s="89">
        <f>SUM(J7:J7)</f>
        <v>0</v>
      </c>
      <c r="K8" s="90">
        <f>SUM(K7:K7)</f>
        <v>0</v>
      </c>
      <c r="L8" s="82">
        <f>SUM(L7:L7)</f>
        <v>0</v>
      </c>
      <c r="M8" s="88"/>
      <c r="N8" s="39"/>
    </row>
    <row r="9" spans="1:14" ht="43.5" customHeight="1">
      <c r="A9" s="4"/>
      <c r="B9" s="152" t="s">
        <v>10</v>
      </c>
      <c r="C9" s="42"/>
      <c r="D9" s="4"/>
      <c r="E9" s="42"/>
      <c r="F9" s="38"/>
      <c r="G9" s="50"/>
      <c r="H9" s="53"/>
      <c r="I9" s="53"/>
      <c r="J9" s="87"/>
      <c r="K9" s="87"/>
      <c r="L9" s="81"/>
      <c r="M9" s="88"/>
      <c r="N9" s="39"/>
    </row>
    <row r="10" spans="1:14" ht="15" customHeight="1">
      <c r="A10" s="4">
        <v>1</v>
      </c>
      <c r="B10" s="40"/>
      <c r="C10" s="42" t="s">
        <v>9</v>
      </c>
      <c r="D10" s="4" t="s">
        <v>11</v>
      </c>
      <c r="E10" s="42"/>
      <c r="F10" s="38"/>
      <c r="G10" s="50"/>
      <c r="H10" s="53"/>
      <c r="I10" s="53"/>
      <c r="J10" s="86">
        <f>H10*G10</f>
        <v>0</v>
      </c>
      <c r="K10" s="87">
        <f>(I10-H10)*G10</f>
        <v>0</v>
      </c>
      <c r="L10" s="80">
        <f>I10*G10</f>
        <v>0</v>
      </c>
      <c r="M10" s="88"/>
      <c r="N10" s="39"/>
    </row>
    <row r="11" spans="1:14" ht="15" customHeight="1">
      <c r="A11" s="4">
        <v>2</v>
      </c>
      <c r="B11" s="40"/>
      <c r="C11" s="42" t="s">
        <v>9</v>
      </c>
      <c r="D11" s="4" t="s">
        <v>11</v>
      </c>
      <c r="E11" s="42"/>
      <c r="F11" s="38"/>
      <c r="G11" s="50"/>
      <c r="H11" s="53"/>
      <c r="I11" s="53"/>
      <c r="J11" s="86">
        <f t="shared" ref="J11:J12" si="0">H11*G11</f>
        <v>0</v>
      </c>
      <c r="K11" s="87">
        <f t="shared" ref="K11:K12" si="1">(I11-H11)*G11</f>
        <v>0</v>
      </c>
      <c r="L11" s="80">
        <f t="shared" ref="L11:L12" si="2">I11*G11</f>
        <v>0</v>
      </c>
      <c r="M11" s="88"/>
      <c r="N11" s="39"/>
    </row>
    <row r="12" spans="1:14" ht="15" customHeight="1">
      <c r="A12" s="4">
        <v>3</v>
      </c>
      <c r="B12" s="41"/>
      <c r="C12" s="42" t="s">
        <v>9</v>
      </c>
      <c r="D12" s="4" t="s">
        <v>11</v>
      </c>
      <c r="E12" s="42"/>
      <c r="F12" s="38"/>
      <c r="G12" s="50"/>
      <c r="H12" s="53"/>
      <c r="I12" s="53"/>
      <c r="J12" s="86">
        <f t="shared" si="0"/>
        <v>0</v>
      </c>
      <c r="K12" s="87">
        <f t="shared" si="1"/>
        <v>0</v>
      </c>
      <c r="L12" s="80">
        <f t="shared" si="2"/>
        <v>0</v>
      </c>
      <c r="M12" s="88"/>
      <c r="N12" s="39"/>
    </row>
    <row r="13" spans="1:14" ht="15" customHeight="1">
      <c r="A13" s="4"/>
      <c r="B13" s="11" t="s">
        <v>23</v>
      </c>
      <c r="C13" s="42" t="s">
        <v>9</v>
      </c>
      <c r="D13" s="4" t="s">
        <v>9</v>
      </c>
      <c r="E13" s="42"/>
      <c r="F13" s="38"/>
      <c r="G13" s="50"/>
      <c r="H13" s="53"/>
      <c r="I13" s="53"/>
      <c r="J13" s="89">
        <f>SUM(J10:J12)</f>
        <v>0</v>
      </c>
      <c r="K13" s="87">
        <f>SUM(K10:K12)</f>
        <v>0</v>
      </c>
      <c r="L13" s="82">
        <f>SUM(L10:L12)</f>
        <v>0</v>
      </c>
      <c r="M13" s="88"/>
      <c r="N13" s="39"/>
    </row>
    <row r="14" spans="1:14" ht="47.25" customHeight="1">
      <c r="A14" s="91"/>
      <c r="B14" s="55" t="s">
        <v>12</v>
      </c>
      <c r="C14" s="92"/>
      <c r="D14" s="91"/>
      <c r="E14" s="92"/>
      <c r="F14" s="56"/>
      <c r="G14" s="57"/>
      <c r="H14" s="53"/>
      <c r="I14" s="53"/>
      <c r="J14" s="87"/>
      <c r="K14" s="87"/>
      <c r="L14" s="81"/>
      <c r="M14" s="88"/>
      <c r="N14" s="39"/>
    </row>
    <row r="15" spans="1:14" ht="15" customHeight="1">
      <c r="A15" s="93">
        <v>1</v>
      </c>
      <c r="B15" s="58"/>
      <c r="C15" s="94" t="s">
        <v>9</v>
      </c>
      <c r="D15" s="93" t="s">
        <v>11</v>
      </c>
      <c r="E15" s="94"/>
      <c r="F15" s="59"/>
      <c r="G15" s="59"/>
      <c r="H15" s="53"/>
      <c r="I15" s="53"/>
      <c r="J15" s="86">
        <f>H15*G15</f>
        <v>0</v>
      </c>
      <c r="K15" s="87">
        <f>(I15-H15)*G15</f>
        <v>0</v>
      </c>
      <c r="L15" s="80">
        <f>I15*G15</f>
        <v>0</v>
      </c>
      <c r="M15" s="88"/>
      <c r="N15" s="39"/>
    </row>
    <row r="16" spans="1:14" ht="15" customHeight="1">
      <c r="A16" s="93">
        <v>2</v>
      </c>
      <c r="B16" s="58"/>
      <c r="C16" s="94" t="s">
        <v>9</v>
      </c>
      <c r="D16" s="93" t="s">
        <v>11</v>
      </c>
      <c r="E16" s="94"/>
      <c r="F16" s="59"/>
      <c r="G16" s="59"/>
      <c r="H16" s="53"/>
      <c r="I16" s="53"/>
      <c r="J16" s="86">
        <f t="shared" ref="J16:J17" si="3">H16*G16</f>
        <v>0</v>
      </c>
      <c r="K16" s="87">
        <f t="shared" ref="K16:K17" si="4">(I16-H16)*G16</f>
        <v>0</v>
      </c>
      <c r="L16" s="80">
        <f t="shared" ref="L16:L17" si="5">I16*G16</f>
        <v>0</v>
      </c>
      <c r="M16" s="88"/>
      <c r="N16" s="39"/>
    </row>
    <row r="17" spans="1:14" ht="15" customHeight="1">
      <c r="A17" s="93">
        <v>3</v>
      </c>
      <c r="B17" s="58"/>
      <c r="C17" s="94" t="s">
        <v>9</v>
      </c>
      <c r="D17" s="93" t="s">
        <v>11</v>
      </c>
      <c r="E17" s="94"/>
      <c r="F17" s="59"/>
      <c r="G17" s="59"/>
      <c r="H17" s="53"/>
      <c r="I17" s="53"/>
      <c r="J17" s="86">
        <f t="shared" si="3"/>
        <v>0</v>
      </c>
      <c r="K17" s="87">
        <f t="shared" si="4"/>
        <v>0</v>
      </c>
      <c r="L17" s="80">
        <f t="shared" si="5"/>
        <v>0</v>
      </c>
      <c r="M17" s="88"/>
      <c r="N17" s="39"/>
    </row>
    <row r="18" spans="1:14" ht="15" customHeight="1">
      <c r="A18" s="93"/>
      <c r="B18" s="60" t="s">
        <v>100</v>
      </c>
      <c r="C18" s="94" t="s">
        <v>9</v>
      </c>
      <c r="D18" s="93" t="s">
        <v>9</v>
      </c>
      <c r="E18" s="94"/>
      <c r="F18" s="59"/>
      <c r="G18" s="59"/>
      <c r="H18" s="53"/>
      <c r="I18" s="53"/>
      <c r="J18" s="89">
        <f>SUM(J15:J17)</f>
        <v>0</v>
      </c>
      <c r="K18" s="87">
        <f>SUM(K15:K17)</f>
        <v>0</v>
      </c>
      <c r="L18" s="82">
        <f>SUM(L15:L17)</f>
        <v>0</v>
      </c>
      <c r="M18" s="88"/>
      <c r="N18" s="39"/>
    </row>
    <row r="19" spans="1:14" ht="56.25" customHeight="1">
      <c r="A19" s="141" t="s">
        <v>134</v>
      </c>
      <c r="B19" s="2"/>
      <c r="C19" s="2" t="s">
        <v>36</v>
      </c>
      <c r="D19" s="11" t="s">
        <v>35</v>
      </c>
      <c r="E19" s="141"/>
      <c r="F19" s="141"/>
      <c r="G19" s="141"/>
      <c r="H19" s="156" t="s">
        <v>37</v>
      </c>
      <c r="I19" s="156" t="s">
        <v>38</v>
      </c>
      <c r="J19" s="66" t="s">
        <v>39</v>
      </c>
      <c r="K19" s="66" t="s">
        <v>40</v>
      </c>
      <c r="L19" s="170" t="s">
        <v>41</v>
      </c>
      <c r="M19" s="88"/>
      <c r="N19" s="39"/>
    </row>
    <row r="20" spans="1:14" ht="18" customHeight="1">
      <c r="A20" s="4"/>
      <c r="B20" s="157" t="s">
        <v>13</v>
      </c>
      <c r="C20" s="4">
        <v>48</v>
      </c>
      <c r="D20" s="42" t="s">
        <v>14</v>
      </c>
      <c r="E20" s="4"/>
      <c r="F20" s="141"/>
      <c r="G20" s="4"/>
      <c r="H20" s="38"/>
      <c r="I20" s="38"/>
      <c r="J20" s="9">
        <f>H20*C20</f>
        <v>0</v>
      </c>
      <c r="K20" s="10">
        <f>(I20-H20)*C20</f>
        <v>0</v>
      </c>
      <c r="L20" s="7">
        <f>K20+J20</f>
        <v>0</v>
      </c>
      <c r="M20" s="88"/>
      <c r="N20" s="39"/>
    </row>
    <row r="21" spans="1:14" ht="15" customHeight="1">
      <c r="A21" s="290" t="s">
        <v>23</v>
      </c>
      <c r="B21" s="291"/>
      <c r="C21" s="291"/>
      <c r="D21" s="291"/>
      <c r="E21" s="291"/>
      <c r="F21" s="291"/>
      <c r="G21" s="292"/>
      <c r="H21" s="95"/>
      <c r="I21" s="96"/>
      <c r="J21" s="82">
        <f>SUM(J20+J18+J13+J8)</f>
        <v>0</v>
      </c>
      <c r="K21" s="97">
        <f>SUM(K20+K18+K13+K8)</f>
        <v>0</v>
      </c>
      <c r="L21" s="82">
        <f>SUM(L20+L18+L13+L8)</f>
        <v>0</v>
      </c>
      <c r="M21" s="88"/>
      <c r="N21" s="43"/>
    </row>
    <row r="22" spans="1:14" ht="15" customHeight="1">
      <c r="A22" s="44"/>
      <c r="B22" s="45"/>
      <c r="C22" s="45"/>
      <c r="D22" s="45"/>
      <c r="E22" s="45"/>
      <c r="F22" s="45"/>
      <c r="G22" s="45"/>
      <c r="H22" s="46"/>
      <c r="I22" s="46"/>
      <c r="J22" s="46"/>
      <c r="K22" s="46"/>
      <c r="L22" s="46"/>
      <c r="M22" s="46"/>
      <c r="N22" s="35"/>
    </row>
    <row r="23" spans="1:14" ht="15" customHeight="1">
      <c r="A23" s="47"/>
      <c r="B23" s="253" t="s">
        <v>237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" customHeight="1">
      <c r="A24" s="47"/>
      <c r="B24" s="25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 customHeight="1">
      <c r="A25" s="47"/>
      <c r="B25" s="254" t="s">
        <v>344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 customHeight="1">
      <c r="A26" s="47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" customHeight="1">
      <c r="A27" s="4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" customHeight="1">
      <c r="A28" s="4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 customHeight="1">
      <c r="A29" s="4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 customHeight="1">
      <c r="A30" s="4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" customHeight="1">
      <c r="A31" s="4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 customHeight="1">
      <c r="A32" s="4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</sheetData>
  <mergeCells count="2">
    <mergeCell ref="A21:G21"/>
    <mergeCell ref="C4:I4"/>
  </mergeCells>
  <pageMargins left="0.36" right="0.34" top="0.75" bottom="0.75" header="0.3" footer="0.3"/>
  <pageSetup scale="70" fitToHeight="0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8"/>
  <sheetViews>
    <sheetView topLeftCell="A25" zoomScaleNormal="100" workbookViewId="0">
      <selection activeCell="B10" sqref="B10"/>
    </sheetView>
  </sheetViews>
  <sheetFormatPr defaultColWidth="8.85546875" defaultRowHeight="14.25" customHeight="1"/>
  <cols>
    <col min="1" max="1" width="4.42578125" style="48" customWidth="1"/>
    <col min="2" max="2" width="50.85546875" style="48" customWidth="1"/>
    <col min="3" max="3" width="17.7109375" style="48" customWidth="1"/>
    <col min="4" max="4" width="16.28515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159</v>
      </c>
    </row>
    <row r="2" spans="1:5" ht="15" customHeight="1">
      <c r="A2" s="31"/>
      <c r="B2" s="31" t="s">
        <v>246</v>
      </c>
      <c r="C2" s="31"/>
      <c r="D2" s="68"/>
      <c r="E2" s="35"/>
    </row>
    <row r="3" spans="1:5" ht="15" customHeight="1">
      <c r="B3" s="279" t="s">
        <v>132</v>
      </c>
      <c r="C3" s="280"/>
      <c r="D3" s="281"/>
      <c r="E3" s="39"/>
    </row>
    <row r="4" spans="1:5" ht="15" customHeight="1">
      <c r="A4" s="33"/>
      <c r="B4" s="78"/>
      <c r="C4" s="33"/>
      <c r="D4" s="69"/>
      <c r="E4" s="35"/>
    </row>
    <row r="5" spans="1:5" ht="69.75" customHeight="1">
      <c r="A5" s="101" t="s">
        <v>21</v>
      </c>
      <c r="B5" s="37" t="s">
        <v>133</v>
      </c>
      <c r="C5" s="102" t="s">
        <v>71</v>
      </c>
      <c r="D5" s="103" t="s">
        <v>72</v>
      </c>
      <c r="E5" s="39"/>
    </row>
    <row r="6" spans="1:5" ht="63.75">
      <c r="A6" s="93">
        <v>1</v>
      </c>
      <c r="B6" s="104" t="s">
        <v>267</v>
      </c>
      <c r="C6" s="14"/>
      <c r="D6" s="70"/>
      <c r="E6" s="39"/>
    </row>
    <row r="7" spans="1:5" ht="25.5">
      <c r="A7" s="93">
        <f t="shared" ref="A7:A34" si="0">A6+1</f>
        <v>2</v>
      </c>
      <c r="B7" s="99" t="s">
        <v>110</v>
      </c>
      <c r="C7" s="14"/>
      <c r="D7" s="70"/>
      <c r="E7" s="39"/>
    </row>
    <row r="8" spans="1:5" ht="12.75">
      <c r="A8" s="93">
        <f t="shared" si="0"/>
        <v>3</v>
      </c>
      <c r="B8" s="99" t="s">
        <v>111</v>
      </c>
      <c r="C8" s="14"/>
      <c r="D8" s="70"/>
      <c r="E8" s="39"/>
    </row>
    <row r="9" spans="1:5" ht="25.5">
      <c r="A9" s="93">
        <f t="shared" si="0"/>
        <v>4</v>
      </c>
      <c r="B9" s="105" t="s">
        <v>135</v>
      </c>
      <c r="C9" s="14"/>
      <c r="D9" s="70"/>
      <c r="E9" s="39"/>
    </row>
    <row r="10" spans="1:5" ht="25.5">
      <c r="A10" s="93">
        <f t="shared" si="0"/>
        <v>5</v>
      </c>
      <c r="B10" s="106" t="s">
        <v>173</v>
      </c>
      <c r="C10" s="14"/>
      <c r="D10" s="70"/>
      <c r="E10" s="39"/>
    </row>
    <row r="11" spans="1:5" ht="38.25">
      <c r="A11" s="93">
        <f t="shared" si="0"/>
        <v>6</v>
      </c>
      <c r="B11" s="105" t="s">
        <v>136</v>
      </c>
      <c r="C11" s="14"/>
      <c r="D11" s="70"/>
      <c r="E11" s="39"/>
    </row>
    <row r="12" spans="1:5" ht="12.75">
      <c r="A12" s="93">
        <f t="shared" si="0"/>
        <v>7</v>
      </c>
      <c r="B12" s="104" t="s">
        <v>174</v>
      </c>
      <c r="C12" s="14"/>
      <c r="D12" s="70"/>
      <c r="E12" s="39"/>
    </row>
    <row r="13" spans="1:5" ht="63.75">
      <c r="A13" s="93">
        <f t="shared" si="0"/>
        <v>8</v>
      </c>
      <c r="B13" s="99" t="s">
        <v>224</v>
      </c>
      <c r="C13" s="14"/>
      <c r="D13" s="70"/>
      <c r="E13" s="39"/>
    </row>
    <row r="14" spans="1:5" ht="25.5">
      <c r="A14" s="93">
        <f t="shared" si="0"/>
        <v>9</v>
      </c>
      <c r="B14" s="104" t="s">
        <v>137</v>
      </c>
      <c r="C14" s="14"/>
      <c r="D14" s="70"/>
      <c r="E14" s="39"/>
    </row>
    <row r="15" spans="1:5" ht="12.75">
      <c r="A15" s="93">
        <f t="shared" si="0"/>
        <v>10</v>
      </c>
      <c r="B15" s="104" t="s">
        <v>138</v>
      </c>
      <c r="C15" s="14"/>
      <c r="D15" s="70"/>
      <c r="E15" s="39"/>
    </row>
    <row r="16" spans="1:5" ht="38.25">
      <c r="A16" s="93">
        <f t="shared" si="0"/>
        <v>11</v>
      </c>
      <c r="B16" s="104" t="s">
        <v>268</v>
      </c>
      <c r="C16" s="14"/>
      <c r="D16" s="70"/>
      <c r="E16" s="39"/>
    </row>
    <row r="17" spans="1:5" ht="38.25">
      <c r="A17" s="93">
        <f t="shared" si="0"/>
        <v>12</v>
      </c>
      <c r="B17" s="104" t="s">
        <v>139</v>
      </c>
      <c r="C17" s="14"/>
      <c r="D17" s="70"/>
      <c r="E17" s="39"/>
    </row>
    <row r="18" spans="1:5" ht="25.5">
      <c r="A18" s="93">
        <f t="shared" si="0"/>
        <v>13</v>
      </c>
      <c r="B18" s="104" t="s">
        <v>140</v>
      </c>
      <c r="C18" s="14"/>
      <c r="D18" s="70"/>
      <c r="E18" s="39"/>
    </row>
    <row r="19" spans="1:5" ht="25.5">
      <c r="A19" s="93">
        <f t="shared" si="0"/>
        <v>14</v>
      </c>
      <c r="B19" s="105" t="s">
        <v>141</v>
      </c>
      <c r="C19" s="14"/>
      <c r="D19" s="70"/>
      <c r="E19" s="39"/>
    </row>
    <row r="20" spans="1:5" ht="25.5">
      <c r="A20" s="93">
        <f t="shared" si="0"/>
        <v>15</v>
      </c>
      <c r="B20" s="105" t="s">
        <v>142</v>
      </c>
      <c r="C20" s="14"/>
      <c r="D20" s="70"/>
      <c r="E20" s="39"/>
    </row>
    <row r="21" spans="1:5" ht="25.5">
      <c r="A21" s="93">
        <f t="shared" si="0"/>
        <v>16</v>
      </c>
      <c r="B21" s="104" t="s">
        <v>143</v>
      </c>
      <c r="C21" s="14"/>
      <c r="D21" s="70"/>
      <c r="E21" s="39"/>
    </row>
    <row r="22" spans="1:5" ht="63.75">
      <c r="A22" s="93">
        <f t="shared" si="0"/>
        <v>17</v>
      </c>
      <c r="B22" s="104" t="s">
        <v>144</v>
      </c>
      <c r="C22" s="14"/>
      <c r="D22" s="70"/>
      <c r="E22" s="39"/>
    </row>
    <row r="23" spans="1:5" ht="25.5">
      <c r="A23" s="93">
        <f t="shared" si="0"/>
        <v>18</v>
      </c>
      <c r="B23" s="105" t="s">
        <v>145</v>
      </c>
      <c r="C23" s="14"/>
      <c r="D23" s="70"/>
      <c r="E23" s="39"/>
    </row>
    <row r="24" spans="1:5" ht="51">
      <c r="A24" s="93">
        <f t="shared" si="0"/>
        <v>19</v>
      </c>
      <c r="B24" s="104" t="s">
        <v>269</v>
      </c>
      <c r="C24" s="14"/>
      <c r="D24" s="70"/>
      <c r="E24" s="39"/>
    </row>
    <row r="25" spans="1:5" ht="25.5">
      <c r="A25" s="93">
        <f t="shared" si="0"/>
        <v>20</v>
      </c>
      <c r="B25" s="104" t="s">
        <v>146</v>
      </c>
      <c r="C25" s="14"/>
      <c r="D25" s="70"/>
      <c r="E25" s="39"/>
    </row>
    <row r="26" spans="1:5" ht="25.5">
      <c r="A26" s="93">
        <f t="shared" si="0"/>
        <v>21</v>
      </c>
      <c r="B26" s="104" t="s">
        <v>147</v>
      </c>
      <c r="C26" s="14"/>
      <c r="D26" s="70"/>
      <c r="E26" s="39"/>
    </row>
    <row r="27" spans="1:5" ht="51">
      <c r="A27" s="93">
        <f t="shared" si="0"/>
        <v>22</v>
      </c>
      <c r="B27" s="105" t="s">
        <v>242</v>
      </c>
      <c r="C27" s="14"/>
      <c r="D27" s="70"/>
      <c r="E27" s="39"/>
    </row>
    <row r="28" spans="1:5" ht="12.75">
      <c r="A28" s="93">
        <f t="shared" si="0"/>
        <v>23</v>
      </c>
      <c r="B28" s="107" t="s">
        <v>153</v>
      </c>
      <c r="C28" s="14"/>
      <c r="D28" s="70"/>
      <c r="E28" s="39"/>
    </row>
    <row r="29" spans="1:5" ht="25.5">
      <c r="A29" s="93">
        <f t="shared" si="0"/>
        <v>24</v>
      </c>
      <c r="B29" s="104" t="s">
        <v>175</v>
      </c>
      <c r="C29" s="14"/>
      <c r="D29" s="70"/>
      <c r="E29" s="39"/>
    </row>
    <row r="30" spans="1:5" ht="63.75">
      <c r="A30" s="93">
        <f t="shared" si="0"/>
        <v>25</v>
      </c>
      <c r="B30" s="104" t="s">
        <v>241</v>
      </c>
      <c r="C30" s="14"/>
      <c r="D30" s="70"/>
      <c r="E30" s="39"/>
    </row>
    <row r="31" spans="1:5" ht="25.5">
      <c r="A31" s="93">
        <f t="shared" si="0"/>
        <v>26</v>
      </c>
      <c r="B31" s="105" t="s">
        <v>148</v>
      </c>
      <c r="C31" s="14"/>
      <c r="D31" s="70"/>
      <c r="E31" s="39"/>
    </row>
    <row r="32" spans="1:5" ht="38.25">
      <c r="A32" s="93">
        <f t="shared" si="0"/>
        <v>27</v>
      </c>
      <c r="B32" s="104" t="s">
        <v>149</v>
      </c>
      <c r="C32" s="14"/>
      <c r="D32" s="70"/>
      <c r="E32" s="39"/>
    </row>
    <row r="33" spans="1:5" ht="25.5">
      <c r="A33" s="93">
        <f t="shared" si="0"/>
        <v>28</v>
      </c>
      <c r="B33" s="104" t="s">
        <v>150</v>
      </c>
      <c r="C33" s="14"/>
      <c r="D33" s="70"/>
      <c r="E33" s="39"/>
    </row>
    <row r="34" spans="1:5" ht="25.5">
      <c r="A34" s="93">
        <f t="shared" si="0"/>
        <v>29</v>
      </c>
      <c r="B34" s="104" t="s">
        <v>151</v>
      </c>
      <c r="C34" s="14"/>
      <c r="D34" s="70"/>
      <c r="E34" s="39"/>
    </row>
    <row r="35" spans="1:5" ht="63.75">
      <c r="A35" s="108">
        <v>30</v>
      </c>
      <c r="B35" s="104" t="s">
        <v>152</v>
      </c>
      <c r="C35" s="15"/>
      <c r="D35" s="15"/>
    </row>
    <row r="36" spans="1:5" s="48" customFormat="1" ht="30.75" customHeight="1">
      <c r="B36" s="289" t="s">
        <v>155</v>
      </c>
      <c r="C36" s="289"/>
      <c r="D36" s="289"/>
    </row>
    <row r="37" spans="1:5" s="48" customFormat="1" ht="30.75" customHeight="1">
      <c r="B37" s="289" t="s">
        <v>154</v>
      </c>
      <c r="C37" s="289"/>
      <c r="D37" s="289"/>
    </row>
    <row r="38" spans="1:5" s="48" customFormat="1" ht="14.25" customHeight="1"/>
    <row r="39" spans="1:5" s="48" customFormat="1" ht="15" customHeight="1">
      <c r="B39" s="18"/>
    </row>
    <row r="40" spans="1:5" s="48" customFormat="1" ht="14.25" customHeight="1">
      <c r="B40" s="282" t="s">
        <v>81</v>
      </c>
      <c r="C40" s="283"/>
    </row>
    <row r="41" spans="1:5" s="48" customFormat="1" ht="27.75" customHeight="1">
      <c r="B41" s="284"/>
      <c r="C41" s="285"/>
    </row>
    <row r="42" spans="1:5" s="48" customFormat="1" ht="14.25" customHeight="1">
      <c r="B42" s="286" t="s">
        <v>82</v>
      </c>
      <c r="C42" s="287"/>
    </row>
    <row r="43" spans="1:5" s="48" customFormat="1" ht="14.25" customHeight="1">
      <c r="B43" s="71" t="s">
        <v>17</v>
      </c>
      <c r="C43" s="72"/>
    </row>
    <row r="44" spans="1:5" s="48" customFormat="1" ht="14.25" customHeight="1">
      <c r="B44" s="71" t="s">
        <v>18</v>
      </c>
      <c r="C44" s="72"/>
    </row>
    <row r="45" spans="1:5" s="48" customFormat="1" ht="14.25" customHeight="1">
      <c r="B45" s="73" t="s">
        <v>19</v>
      </c>
      <c r="C45" s="74"/>
    </row>
    <row r="47" spans="1:5" s="48" customFormat="1" ht="14.25" customHeight="1">
      <c r="B47" s="19" t="s">
        <v>87</v>
      </c>
    </row>
    <row r="48" spans="1:5" s="48" customFormat="1" ht="14.25" customHeight="1">
      <c r="B48" s="20" t="s">
        <v>83</v>
      </c>
    </row>
    <row r="49" spans="2:4" s="48" customFormat="1" ht="14.25" customHeight="1">
      <c r="B49" s="20" t="s">
        <v>84</v>
      </c>
    </row>
    <row r="50" spans="2:4" s="48" customFormat="1" ht="14.25" customHeight="1">
      <c r="B50" s="20" t="s">
        <v>85</v>
      </c>
    </row>
    <row r="52" spans="2:4" s="48" customFormat="1" ht="14.25" customHeight="1">
      <c r="B52" s="19" t="s">
        <v>88</v>
      </c>
    </row>
    <row r="53" spans="2:4" s="48" customFormat="1" ht="14.25" customHeight="1">
      <c r="B53" s="20" t="s">
        <v>89</v>
      </c>
    </row>
    <row r="54" spans="2:4" s="48" customFormat="1" ht="14.25" customHeight="1">
      <c r="B54" s="20" t="s">
        <v>129</v>
      </c>
    </row>
    <row r="55" spans="2:4" s="48" customFormat="1" ht="14.25" customHeight="1">
      <c r="B55" s="20" t="s">
        <v>91</v>
      </c>
    </row>
    <row r="56" spans="2:4" s="48" customFormat="1" ht="14.25" customHeight="1">
      <c r="B56" s="20" t="s">
        <v>92</v>
      </c>
    </row>
    <row r="57" spans="2:4" s="48" customFormat="1" ht="14.25" customHeight="1">
      <c r="B57" s="20" t="s">
        <v>130</v>
      </c>
    </row>
    <row r="58" spans="2:4" s="48" customFormat="1" ht="14.25" customHeight="1">
      <c r="B58" s="20" t="s">
        <v>131</v>
      </c>
    </row>
    <row r="59" spans="2:4" s="48" customFormat="1" ht="14.25" customHeight="1">
      <c r="B59" s="75"/>
    </row>
    <row r="60" spans="2:4" s="48" customFormat="1" ht="14.25" customHeight="1">
      <c r="B60" s="288" t="s">
        <v>156</v>
      </c>
      <c r="C60" s="288"/>
      <c r="D60" s="288"/>
    </row>
    <row r="61" spans="2:4" s="48" customFormat="1" ht="14.25" customHeight="1">
      <c r="B61" s="288"/>
      <c r="C61" s="288"/>
      <c r="D61" s="288"/>
    </row>
    <row r="62" spans="2:4" s="48" customFormat="1" ht="15.75" customHeight="1">
      <c r="B62" s="288"/>
      <c r="C62" s="288"/>
      <c r="D62" s="288"/>
    </row>
    <row r="63" spans="2:4" s="48" customFormat="1" ht="33" customHeight="1">
      <c r="B63" s="288" t="s">
        <v>157</v>
      </c>
      <c r="C63" s="288"/>
      <c r="D63" s="288"/>
    </row>
    <row r="64" spans="2:4" s="48" customFormat="1" ht="17.25" customHeight="1">
      <c r="B64" s="98"/>
      <c r="C64" s="98"/>
      <c r="D64" s="98"/>
    </row>
    <row r="65" spans="2:4" s="48" customFormat="1" ht="15" customHeight="1">
      <c r="B65" s="98"/>
      <c r="C65" s="98"/>
      <c r="D65" s="98"/>
    </row>
    <row r="66" spans="2:4" s="48" customFormat="1" ht="15.75" customHeight="1">
      <c r="B66" s="98"/>
      <c r="C66" s="98"/>
      <c r="D66" s="98"/>
    </row>
    <row r="67" spans="2:4" s="48" customFormat="1" ht="17.25" customHeight="1">
      <c r="B67" s="98"/>
      <c r="C67" s="98"/>
      <c r="D67" s="98"/>
    </row>
    <row r="68" spans="2:4" s="48" customFormat="1" ht="16.5" customHeight="1">
      <c r="B68" s="98"/>
      <c r="C68" s="98"/>
      <c r="D68" s="98"/>
    </row>
  </sheetData>
  <mergeCells count="7">
    <mergeCell ref="B60:D62"/>
    <mergeCell ref="B63:D63"/>
    <mergeCell ref="B36:D36"/>
    <mergeCell ref="B37:D37"/>
    <mergeCell ref="B3:D3"/>
    <mergeCell ref="B40:C41"/>
    <mergeCell ref="B42:C42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8"/>
  <sheetViews>
    <sheetView showGridLines="0" topLeftCell="A10" workbookViewId="0">
      <selection activeCell="C26" sqref="C26"/>
    </sheetView>
  </sheetViews>
  <sheetFormatPr defaultColWidth="8.85546875" defaultRowHeight="14.25" customHeight="1"/>
  <cols>
    <col min="1" max="1" width="5" style="48" customWidth="1"/>
    <col min="2" max="2" width="38.140625" style="48" customWidth="1"/>
    <col min="3" max="3" width="18.85546875" style="48" customWidth="1"/>
    <col min="4" max="4" width="10.42578125" style="48" customWidth="1"/>
    <col min="5" max="5" width="15.42578125" style="48" customWidth="1"/>
    <col min="6" max="6" width="9.140625" style="48" customWidth="1"/>
    <col min="7" max="7" width="13" style="48" customWidth="1"/>
    <col min="8" max="8" width="15" style="48" customWidth="1"/>
    <col min="9" max="9" width="15.140625" style="48" customWidth="1"/>
    <col min="10" max="10" width="15.85546875" style="48" customWidth="1"/>
    <col min="11" max="11" width="8.28515625" style="48" customWidth="1"/>
    <col min="12" max="13" width="15.85546875" style="48" customWidth="1"/>
    <col min="14" max="16" width="9.140625" style="48" customWidth="1"/>
    <col min="17" max="256" width="8.85546875" style="25" customWidth="1"/>
    <col min="257" max="16384" width="8.85546875" style="25"/>
  </cols>
  <sheetData>
    <row r="1" spans="1:16" ht="13.7" customHeight="1">
      <c r="A1" s="171"/>
      <c r="B1" s="22"/>
      <c r="C1" s="22"/>
      <c r="D1" s="22"/>
      <c r="E1" s="22"/>
      <c r="F1" s="22"/>
      <c r="G1" s="22"/>
      <c r="H1" s="22"/>
      <c r="I1" s="22"/>
      <c r="J1" s="48" t="s">
        <v>159</v>
      </c>
      <c r="K1" s="22"/>
      <c r="L1" s="22"/>
      <c r="M1" s="22"/>
      <c r="N1" s="159"/>
      <c r="O1" s="159"/>
      <c r="P1" s="159"/>
    </row>
    <row r="2" spans="1:16" ht="13.7" customHeight="1">
      <c r="A2" s="12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59"/>
      <c r="O2" s="159"/>
      <c r="P2" s="159"/>
    </row>
    <row r="3" spans="1:16" ht="13.7" customHeight="1">
      <c r="A3" s="124"/>
      <c r="B3" s="3" t="s">
        <v>33</v>
      </c>
      <c r="C3" s="172">
        <v>3</v>
      </c>
      <c r="D3" s="23"/>
      <c r="E3" s="27"/>
      <c r="F3" s="27"/>
      <c r="G3" s="27"/>
      <c r="H3" s="27"/>
      <c r="I3" s="27"/>
      <c r="J3" s="27"/>
      <c r="K3" s="27"/>
      <c r="L3" s="27"/>
      <c r="M3" s="27"/>
      <c r="N3" s="159"/>
      <c r="O3" s="159"/>
      <c r="P3" s="159"/>
    </row>
    <row r="4" spans="1:16" ht="13.7" customHeight="1">
      <c r="A4" s="124"/>
      <c r="B4" s="173"/>
      <c r="C4" s="174"/>
      <c r="D4" s="27"/>
      <c r="E4" s="27"/>
      <c r="F4" s="27"/>
      <c r="G4" s="27"/>
      <c r="H4" s="27"/>
      <c r="I4" s="27"/>
      <c r="J4" s="27"/>
      <c r="K4" s="27"/>
      <c r="L4" s="27"/>
      <c r="M4" s="27"/>
      <c r="N4" s="159"/>
      <c r="O4" s="159"/>
      <c r="P4" s="159"/>
    </row>
    <row r="5" spans="1:16" ht="21.75" customHeight="1">
      <c r="A5" s="124"/>
      <c r="B5" s="3" t="s">
        <v>32</v>
      </c>
      <c r="C5" s="293" t="s">
        <v>42</v>
      </c>
      <c r="D5" s="294"/>
      <c r="E5" s="294"/>
      <c r="F5" s="294"/>
      <c r="G5" s="294"/>
      <c r="H5" s="294"/>
      <c r="I5" s="295"/>
      <c r="J5" s="23"/>
      <c r="K5" s="27"/>
      <c r="L5" s="27"/>
      <c r="M5" s="27"/>
      <c r="N5" s="159"/>
      <c r="O5" s="159"/>
      <c r="P5" s="159"/>
    </row>
    <row r="6" spans="1:16" ht="15" customHeight="1">
      <c r="A6" s="34"/>
      <c r="B6" s="34"/>
      <c r="C6" s="33"/>
      <c r="D6" s="33"/>
      <c r="E6" s="33"/>
      <c r="F6" s="175"/>
      <c r="G6" s="33"/>
      <c r="H6" s="33"/>
      <c r="I6" s="33"/>
      <c r="J6" s="34"/>
      <c r="K6" s="34"/>
      <c r="L6" s="34"/>
      <c r="M6" s="34"/>
      <c r="N6" s="35"/>
      <c r="O6" s="35"/>
      <c r="P6" s="35"/>
    </row>
    <row r="7" spans="1:16" ht="39.75" customHeight="1">
      <c r="A7" s="36" t="s">
        <v>95</v>
      </c>
      <c r="B7" s="2" t="s">
        <v>0</v>
      </c>
      <c r="C7" s="2" t="s">
        <v>251</v>
      </c>
      <c r="D7" s="36" t="s">
        <v>96</v>
      </c>
      <c r="E7" s="2" t="s">
        <v>24</v>
      </c>
      <c r="F7" s="2" t="s">
        <v>2</v>
      </c>
      <c r="G7" s="2" t="s">
        <v>258</v>
      </c>
      <c r="H7" s="36" t="s">
        <v>97</v>
      </c>
      <c r="I7" s="36" t="s">
        <v>98</v>
      </c>
      <c r="J7" s="2" t="s">
        <v>3</v>
      </c>
      <c r="K7" s="36" t="s">
        <v>99</v>
      </c>
      <c r="L7" s="2" t="s">
        <v>4</v>
      </c>
      <c r="M7" s="2" t="s">
        <v>5</v>
      </c>
      <c r="N7" s="151"/>
      <c r="O7" s="35"/>
      <c r="P7" s="35"/>
    </row>
    <row r="8" spans="1:16" ht="13.7" customHeight="1">
      <c r="A8" s="4">
        <v>1</v>
      </c>
      <c r="B8" s="139" t="s">
        <v>43</v>
      </c>
      <c r="C8" s="121">
        <v>72000</v>
      </c>
      <c r="D8" s="42" t="s">
        <v>6</v>
      </c>
      <c r="E8" s="140"/>
      <c r="F8" s="141"/>
      <c r="G8" s="4"/>
      <c r="H8" s="38"/>
      <c r="I8" s="38"/>
      <c r="J8" s="7">
        <f>H8*G8</f>
        <v>0</v>
      </c>
      <c r="K8" s="8">
        <f>(I8-H8)*G8</f>
        <v>0</v>
      </c>
      <c r="L8" s="7">
        <f>K8+J8</f>
        <v>0</v>
      </c>
      <c r="M8" s="144"/>
      <c r="N8" s="143"/>
      <c r="O8" s="159"/>
      <c r="P8" s="159"/>
    </row>
    <row r="9" spans="1:16" ht="13.7" customHeight="1">
      <c r="A9" s="4">
        <v>2</v>
      </c>
      <c r="B9" s="139" t="s">
        <v>270</v>
      </c>
      <c r="C9" s="121">
        <v>1000</v>
      </c>
      <c r="D9" s="42"/>
      <c r="E9" s="140"/>
      <c r="F9" s="141"/>
      <c r="G9" s="4"/>
      <c r="H9" s="38"/>
      <c r="I9" s="38"/>
      <c r="J9" s="7"/>
      <c r="K9" s="8"/>
      <c r="L9" s="7"/>
      <c r="M9" s="144"/>
      <c r="N9" s="143"/>
      <c r="O9" s="159"/>
      <c r="P9" s="159"/>
    </row>
    <row r="10" spans="1:16" ht="15" customHeight="1">
      <c r="A10" s="141"/>
      <c r="B10" s="2" t="s">
        <v>8</v>
      </c>
      <c r="C10" s="176" t="s">
        <v>9</v>
      </c>
      <c r="D10" s="41" t="s">
        <v>9</v>
      </c>
      <c r="E10" s="153"/>
      <c r="F10" s="141"/>
      <c r="G10" s="153"/>
      <c r="H10" s="65"/>
      <c r="I10" s="65"/>
      <c r="J10" s="177">
        <f>SUM(J8)</f>
        <v>0</v>
      </c>
      <c r="K10" s="178">
        <f>SUM(K8)</f>
        <v>0</v>
      </c>
      <c r="L10" s="177">
        <f>SUM(L8)</f>
        <v>0</v>
      </c>
      <c r="M10" s="150"/>
      <c r="N10" s="151"/>
      <c r="O10" s="35"/>
      <c r="P10" s="35"/>
    </row>
    <row r="11" spans="1:16" ht="48" customHeight="1">
      <c r="A11" s="4"/>
      <c r="B11" s="54" t="s">
        <v>25</v>
      </c>
      <c r="C11" s="42" t="s">
        <v>9</v>
      </c>
      <c r="D11" s="4"/>
      <c r="E11" s="153"/>
      <c r="F11" s="141"/>
      <c r="G11" s="153"/>
      <c r="H11" s="65"/>
      <c r="I11" s="65"/>
      <c r="J11" s="65"/>
      <c r="K11" s="65"/>
      <c r="L11" s="65"/>
      <c r="M11" s="153"/>
      <c r="N11" s="143"/>
      <c r="O11" s="159"/>
      <c r="P11" s="159"/>
    </row>
    <row r="12" spans="1:16" ht="13.7" customHeight="1">
      <c r="A12" s="4">
        <v>1</v>
      </c>
      <c r="B12" s="154"/>
      <c r="C12" s="42" t="s">
        <v>9</v>
      </c>
      <c r="D12" s="42" t="s">
        <v>11</v>
      </c>
      <c r="E12" s="4"/>
      <c r="F12" s="141"/>
      <c r="G12" s="4"/>
      <c r="H12" s="38"/>
      <c r="I12" s="38"/>
      <c r="J12" s="7">
        <f>H12*G12</f>
        <v>0</v>
      </c>
      <c r="K12" s="8">
        <f>(I12-H12)*G12</f>
        <v>0</v>
      </c>
      <c r="L12" s="7">
        <f>K12+J12</f>
        <v>0</v>
      </c>
      <c r="M12" s="144"/>
      <c r="N12" s="143"/>
      <c r="O12" s="159"/>
      <c r="P12" s="159"/>
    </row>
    <row r="13" spans="1:16" ht="13.7" customHeight="1">
      <c r="A13" s="4">
        <v>2</v>
      </c>
      <c r="B13" s="154"/>
      <c r="C13" s="42" t="s">
        <v>9</v>
      </c>
      <c r="D13" s="42" t="s">
        <v>11</v>
      </c>
      <c r="E13" s="4"/>
      <c r="F13" s="141"/>
      <c r="G13" s="4"/>
      <c r="H13" s="38"/>
      <c r="I13" s="38"/>
      <c r="J13" s="7">
        <f>H13*G13</f>
        <v>0</v>
      </c>
      <c r="K13" s="8">
        <f>(I13-H13)*G13</f>
        <v>0</v>
      </c>
      <c r="L13" s="7">
        <f>K13+J13</f>
        <v>0</v>
      </c>
      <c r="M13" s="144"/>
      <c r="N13" s="143"/>
      <c r="O13" s="159"/>
      <c r="P13" s="159"/>
    </row>
    <row r="14" spans="1:16" ht="15" customHeight="1">
      <c r="A14" s="153"/>
      <c r="B14" s="2" t="s">
        <v>8</v>
      </c>
      <c r="C14" s="176" t="s">
        <v>9</v>
      </c>
      <c r="D14" s="41" t="s">
        <v>9</v>
      </c>
      <c r="E14" s="153"/>
      <c r="F14" s="141"/>
      <c r="G14" s="153"/>
      <c r="H14" s="65"/>
      <c r="I14" s="65"/>
      <c r="J14" s="177">
        <f>SUM(J12:J13)</f>
        <v>0</v>
      </c>
      <c r="K14" s="178">
        <f>SUM(K12:K13)</f>
        <v>0</v>
      </c>
      <c r="L14" s="177">
        <f>SUM(L12:L13)</f>
        <v>0</v>
      </c>
      <c r="M14" s="150"/>
      <c r="N14" s="151"/>
      <c r="O14" s="35"/>
      <c r="P14" s="35"/>
    </row>
    <row r="15" spans="1:16" ht="42.75" customHeight="1">
      <c r="A15" s="4"/>
      <c r="B15" s="54" t="s">
        <v>12</v>
      </c>
      <c r="C15" s="42" t="s">
        <v>9</v>
      </c>
      <c r="D15" s="4"/>
      <c r="E15" s="141"/>
      <c r="F15" s="141"/>
      <c r="G15" s="153"/>
      <c r="H15" s="65"/>
      <c r="I15" s="65"/>
      <c r="J15" s="65"/>
      <c r="K15" s="65"/>
      <c r="L15" s="65"/>
      <c r="M15" s="153"/>
      <c r="N15" s="143"/>
      <c r="O15" s="159"/>
      <c r="P15" s="159"/>
    </row>
    <row r="16" spans="1:16" ht="13.7" customHeight="1">
      <c r="A16" s="4">
        <v>1</v>
      </c>
      <c r="B16" s="154"/>
      <c r="C16" s="42" t="s">
        <v>9</v>
      </c>
      <c r="D16" s="42" t="s">
        <v>11</v>
      </c>
      <c r="E16" s="4"/>
      <c r="F16" s="141"/>
      <c r="G16" s="4"/>
      <c r="H16" s="38"/>
      <c r="I16" s="38"/>
      <c r="J16" s="7">
        <f>H16*G16</f>
        <v>0</v>
      </c>
      <c r="K16" s="8">
        <f>(I16-H16)*G16</f>
        <v>0</v>
      </c>
      <c r="L16" s="7">
        <f>K16+J16</f>
        <v>0</v>
      </c>
      <c r="M16" s="144"/>
      <c r="N16" s="143"/>
      <c r="O16" s="159"/>
      <c r="P16" s="159"/>
    </row>
    <row r="17" spans="1:16" ht="13.7" customHeight="1">
      <c r="A17" s="4">
        <v>2</v>
      </c>
      <c r="B17" s="154"/>
      <c r="C17" s="42" t="s">
        <v>9</v>
      </c>
      <c r="D17" s="42" t="s">
        <v>11</v>
      </c>
      <c r="E17" s="4"/>
      <c r="F17" s="141"/>
      <c r="G17" s="4"/>
      <c r="H17" s="38"/>
      <c r="I17" s="38"/>
      <c r="J17" s="7">
        <f>H17*G17</f>
        <v>0</v>
      </c>
      <c r="K17" s="8">
        <f>(I17-H17)*G17</f>
        <v>0</v>
      </c>
      <c r="L17" s="7">
        <f>K17+J17</f>
        <v>0</v>
      </c>
      <c r="M17" s="144"/>
      <c r="N17" s="143"/>
      <c r="O17" s="159"/>
      <c r="P17" s="159"/>
    </row>
    <row r="18" spans="1:16" ht="15" customHeight="1">
      <c r="A18" s="153"/>
      <c r="B18" s="2" t="s">
        <v>8</v>
      </c>
      <c r="C18" s="176" t="s">
        <v>9</v>
      </c>
      <c r="D18" s="41" t="s">
        <v>9</v>
      </c>
      <c r="E18" s="141"/>
      <c r="F18" s="141"/>
      <c r="G18" s="153"/>
      <c r="H18" s="65"/>
      <c r="I18" s="65"/>
      <c r="J18" s="177">
        <f>SUM(J16:J17)</f>
        <v>0</v>
      </c>
      <c r="K18" s="178">
        <f>SUM(K16:K17)</f>
        <v>0</v>
      </c>
      <c r="L18" s="177">
        <f>SUM(L16:L17)</f>
        <v>0</v>
      </c>
      <c r="M18" s="150"/>
      <c r="N18" s="151"/>
      <c r="O18" s="35"/>
      <c r="P18" s="35"/>
    </row>
    <row r="19" spans="1:16" ht="48" customHeight="1">
      <c r="A19" s="153" t="s">
        <v>134</v>
      </c>
      <c r="B19" s="2"/>
      <c r="C19" s="2" t="s">
        <v>36</v>
      </c>
      <c r="D19" s="11" t="s">
        <v>35</v>
      </c>
      <c r="E19" s="141"/>
      <c r="F19" s="141"/>
      <c r="G19" s="153"/>
      <c r="H19" s="156" t="s">
        <v>37</v>
      </c>
      <c r="I19" s="156" t="s">
        <v>38</v>
      </c>
      <c r="J19" s="66" t="s">
        <v>39</v>
      </c>
      <c r="K19" s="66" t="s">
        <v>40</v>
      </c>
      <c r="L19" s="66" t="s">
        <v>41</v>
      </c>
      <c r="M19" s="150"/>
      <c r="N19" s="151"/>
      <c r="O19" s="35"/>
      <c r="P19" s="35"/>
    </row>
    <row r="20" spans="1:16" ht="13.7" customHeight="1">
      <c r="A20" s="4"/>
      <c r="B20" s="157" t="s">
        <v>13</v>
      </c>
      <c r="C20" s="4">
        <v>48</v>
      </c>
      <c r="D20" s="42" t="s">
        <v>14</v>
      </c>
      <c r="E20" s="4"/>
      <c r="F20" s="141"/>
      <c r="G20" s="4"/>
      <c r="H20" s="38"/>
      <c r="I20" s="38"/>
      <c r="J20" s="9">
        <f>H20*C20</f>
        <v>0</v>
      </c>
      <c r="K20" s="10">
        <f>(I20-H20)*C20</f>
        <v>0</v>
      </c>
      <c r="L20" s="9">
        <f>K20+J20</f>
        <v>0</v>
      </c>
      <c r="M20" s="144"/>
      <c r="N20" s="143"/>
      <c r="O20" s="159"/>
      <c r="P20" s="159"/>
    </row>
    <row r="21" spans="1:16" ht="13.7" customHeight="1">
      <c r="A21" s="274" t="s">
        <v>15</v>
      </c>
      <c r="B21" s="275"/>
      <c r="C21" s="275"/>
      <c r="D21" s="275"/>
      <c r="E21" s="275"/>
      <c r="F21" s="275"/>
      <c r="G21" s="275"/>
      <c r="H21" s="275"/>
      <c r="I21" s="275"/>
      <c r="J21" s="5">
        <f>SUM(J20,J18,J14,J10)</f>
        <v>0</v>
      </c>
      <c r="K21" s="6">
        <f>SUM(K20,K18,K14,K10)</f>
        <v>0</v>
      </c>
      <c r="L21" s="5">
        <f>SUM(L20,L18,L14,L10)</f>
        <v>0</v>
      </c>
      <c r="M21" s="158"/>
      <c r="N21" s="159"/>
      <c r="O21" s="159"/>
      <c r="P21" s="159"/>
    </row>
    <row r="22" spans="1:16" ht="15" customHeight="1">
      <c r="A22" s="45"/>
      <c r="B22" s="45"/>
      <c r="C22" s="45"/>
      <c r="D22" s="45"/>
      <c r="E22" s="45"/>
      <c r="F22" s="160"/>
      <c r="G22" s="45"/>
      <c r="H22" s="45"/>
      <c r="I22" s="45"/>
      <c r="J22" s="45"/>
      <c r="K22" s="45"/>
      <c r="L22" s="45"/>
      <c r="M22" s="35"/>
      <c r="N22" s="35"/>
      <c r="O22" s="35"/>
      <c r="P22" s="35"/>
    </row>
    <row r="23" spans="1:16" ht="15" customHeight="1">
      <c r="A23" s="161" t="s">
        <v>16</v>
      </c>
      <c r="B23" s="35"/>
      <c r="C23" s="35"/>
      <c r="D23" s="35"/>
      <c r="E23" s="35"/>
      <c r="F23" s="162"/>
      <c r="G23" s="35"/>
      <c r="H23" s="35"/>
      <c r="I23" s="35"/>
      <c r="J23" s="35"/>
      <c r="K23" s="35"/>
      <c r="L23" s="35"/>
      <c r="M23" s="35"/>
      <c r="N23" s="159"/>
      <c r="O23" s="159"/>
      <c r="P23" s="159"/>
    </row>
    <row r="24" spans="1:16" ht="15" customHeight="1">
      <c r="A24" s="179" t="s">
        <v>17</v>
      </c>
      <c r="B24" s="47" t="s">
        <v>271</v>
      </c>
      <c r="C24" s="35"/>
      <c r="D24" s="35"/>
      <c r="E24" s="35"/>
      <c r="F24" s="162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6" spans="1:16" ht="14.25" customHeight="1">
      <c r="A26" s="253" t="s">
        <v>237</v>
      </c>
    </row>
    <row r="27" spans="1:16" ht="14.25" customHeight="1">
      <c r="A27" s="253"/>
    </row>
    <row r="28" spans="1:16" ht="14.25" customHeight="1">
      <c r="A28" s="254" t="s">
        <v>344</v>
      </c>
    </row>
  </sheetData>
  <mergeCells count="2">
    <mergeCell ref="A21:I21"/>
    <mergeCell ref="C5:I5"/>
  </mergeCells>
  <pageMargins left="0.39" right="0.36" top="0.75" bottom="0.75" header="0.3" footer="0.3"/>
  <pageSetup scale="61" fitToHeight="0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8"/>
  <sheetViews>
    <sheetView zoomScaleNormal="100" workbookViewId="0">
      <selection activeCell="J7" sqref="J7"/>
    </sheetView>
  </sheetViews>
  <sheetFormatPr defaultColWidth="8.85546875" defaultRowHeight="14.25" customHeight="1"/>
  <cols>
    <col min="1" max="1" width="3.7109375" style="75" customWidth="1"/>
    <col min="2" max="2" width="49.7109375" style="48" customWidth="1"/>
    <col min="3" max="3" width="22.42578125" style="48" customWidth="1"/>
    <col min="4" max="4" width="21.140625" style="48" customWidth="1"/>
    <col min="5" max="5" width="9.140625" style="48" customWidth="1"/>
    <col min="6" max="256" width="8.85546875" style="25" customWidth="1"/>
    <col min="257" max="16384" width="8.85546875" style="25"/>
  </cols>
  <sheetData>
    <row r="1" spans="1:5" ht="14.25" customHeight="1">
      <c r="D1" s="48" t="s">
        <v>159</v>
      </c>
    </row>
    <row r="2" spans="1:5" ht="15" customHeight="1">
      <c r="A2" s="180"/>
      <c r="B2" s="31" t="s">
        <v>247</v>
      </c>
      <c r="C2" s="31"/>
      <c r="D2" s="68"/>
      <c r="E2" s="35"/>
    </row>
    <row r="3" spans="1:5" ht="15" customHeight="1">
      <c r="B3" s="279" t="s">
        <v>26</v>
      </c>
      <c r="C3" s="280"/>
      <c r="D3" s="281"/>
      <c r="E3" s="39"/>
    </row>
    <row r="4" spans="1:5" ht="15" customHeight="1">
      <c r="A4" s="181"/>
      <c r="B4" s="33"/>
      <c r="C4" s="33"/>
      <c r="D4" s="69"/>
      <c r="E4" s="35"/>
    </row>
    <row r="5" spans="1:5" ht="67.5" customHeight="1">
      <c r="A5" s="11" t="s">
        <v>21</v>
      </c>
      <c r="B5" s="52" t="s">
        <v>27</v>
      </c>
      <c r="C5" s="12" t="s">
        <v>71</v>
      </c>
      <c r="D5" s="16" t="s">
        <v>72</v>
      </c>
      <c r="E5" s="39"/>
    </row>
    <row r="6" spans="1:5" ht="72.75" customHeight="1">
      <c r="A6" s="76">
        <v>1</v>
      </c>
      <c r="B6" s="109" t="s">
        <v>272</v>
      </c>
      <c r="C6" s="13"/>
      <c r="D6" s="17"/>
      <c r="E6" s="39"/>
    </row>
    <row r="7" spans="1:5" ht="28.5" customHeight="1">
      <c r="A7" s="76">
        <f t="shared" ref="A7:A26" si="0">A6+1</f>
        <v>2</v>
      </c>
      <c r="B7" s="109" t="s">
        <v>73</v>
      </c>
      <c r="C7" s="14"/>
      <c r="D7" s="15"/>
      <c r="E7" s="39"/>
    </row>
    <row r="8" spans="1:5" ht="26.25" customHeight="1">
      <c r="A8" s="76">
        <f t="shared" si="0"/>
        <v>3</v>
      </c>
      <c r="B8" s="109" t="s">
        <v>111</v>
      </c>
      <c r="C8" s="14"/>
      <c r="D8" s="15"/>
      <c r="E8" s="39"/>
    </row>
    <row r="9" spans="1:5" ht="382.5">
      <c r="A9" s="76">
        <f t="shared" si="0"/>
        <v>4</v>
      </c>
      <c r="B9" s="109" t="s">
        <v>273</v>
      </c>
      <c r="C9" s="14"/>
      <c r="D9" s="15"/>
      <c r="E9" s="39"/>
    </row>
    <row r="10" spans="1:5" ht="44.25" customHeight="1">
      <c r="A10" s="76">
        <f t="shared" si="0"/>
        <v>5</v>
      </c>
      <c r="B10" s="109" t="s">
        <v>176</v>
      </c>
      <c r="C10" s="14"/>
      <c r="D10" s="15"/>
      <c r="E10" s="39"/>
    </row>
    <row r="11" spans="1:5" ht="27" customHeight="1">
      <c r="A11" s="76">
        <f t="shared" si="0"/>
        <v>6</v>
      </c>
      <c r="B11" s="109" t="s">
        <v>274</v>
      </c>
      <c r="C11" s="14"/>
      <c r="D11" s="15"/>
      <c r="E11" s="39"/>
    </row>
    <row r="12" spans="1:5" ht="45.75" customHeight="1">
      <c r="A12" s="76">
        <f t="shared" si="0"/>
        <v>7</v>
      </c>
      <c r="B12" s="109" t="s">
        <v>74</v>
      </c>
      <c r="C12" s="14"/>
      <c r="D12" s="15"/>
      <c r="E12" s="39"/>
    </row>
    <row r="13" spans="1:5" ht="62.25" customHeight="1">
      <c r="A13" s="76">
        <f t="shared" si="0"/>
        <v>8</v>
      </c>
      <c r="B13" s="109" t="s">
        <v>275</v>
      </c>
      <c r="C13" s="14"/>
      <c r="D13" s="15"/>
      <c r="E13" s="39"/>
    </row>
    <row r="14" spans="1:5" ht="87.75" customHeight="1">
      <c r="A14" s="76">
        <f t="shared" si="0"/>
        <v>9</v>
      </c>
      <c r="B14" s="109" t="s">
        <v>75</v>
      </c>
      <c r="C14" s="14"/>
      <c r="D14" s="15"/>
      <c r="E14" s="39"/>
    </row>
    <row r="15" spans="1:5" ht="66.75" customHeight="1">
      <c r="A15" s="76">
        <f t="shared" si="0"/>
        <v>10</v>
      </c>
      <c r="B15" s="109" t="s">
        <v>276</v>
      </c>
      <c r="C15" s="14"/>
      <c r="D15" s="15"/>
      <c r="E15" s="39"/>
    </row>
    <row r="16" spans="1:5" ht="42.75" customHeight="1">
      <c r="A16" s="76">
        <f t="shared" si="0"/>
        <v>11</v>
      </c>
      <c r="B16" s="109" t="s">
        <v>277</v>
      </c>
      <c r="C16" s="14"/>
      <c r="D16" s="15"/>
      <c r="E16" s="39"/>
    </row>
    <row r="17" spans="1:5" ht="58.5" customHeight="1">
      <c r="A17" s="76">
        <f t="shared" si="0"/>
        <v>12</v>
      </c>
      <c r="B17" s="109" t="s">
        <v>76</v>
      </c>
      <c r="C17" s="14"/>
      <c r="D17" s="15"/>
      <c r="E17" s="39"/>
    </row>
    <row r="18" spans="1:5" ht="33" customHeight="1">
      <c r="A18" s="76">
        <f t="shared" si="0"/>
        <v>13</v>
      </c>
      <c r="B18" s="109" t="s">
        <v>278</v>
      </c>
      <c r="C18" s="14"/>
      <c r="D18" s="15"/>
      <c r="E18" s="39"/>
    </row>
    <row r="19" spans="1:5" ht="138" customHeight="1">
      <c r="A19" s="76">
        <f t="shared" si="0"/>
        <v>14</v>
      </c>
      <c r="B19" s="109" t="s">
        <v>177</v>
      </c>
      <c r="C19" s="14"/>
      <c r="D19" s="15"/>
      <c r="E19" s="39"/>
    </row>
    <row r="20" spans="1:5" ht="48.75" customHeight="1">
      <c r="A20" s="76">
        <f t="shared" si="0"/>
        <v>15</v>
      </c>
      <c r="B20" s="109" t="s">
        <v>77</v>
      </c>
      <c r="C20" s="14"/>
      <c r="D20" s="15"/>
      <c r="E20" s="39"/>
    </row>
    <row r="21" spans="1:5" ht="39.950000000000003" customHeight="1">
      <c r="A21" s="76">
        <f t="shared" si="0"/>
        <v>16</v>
      </c>
      <c r="B21" s="110" t="s">
        <v>279</v>
      </c>
      <c r="C21" s="14"/>
      <c r="D21" s="15"/>
      <c r="E21" s="39"/>
    </row>
    <row r="22" spans="1:5" ht="39.950000000000003" customHeight="1">
      <c r="A22" s="76">
        <f t="shared" si="0"/>
        <v>17</v>
      </c>
      <c r="B22" s="109" t="s">
        <v>78</v>
      </c>
      <c r="C22" s="14"/>
      <c r="D22" s="15"/>
      <c r="E22" s="39"/>
    </row>
    <row r="23" spans="1:5" ht="30.75" customHeight="1">
      <c r="A23" s="76">
        <f t="shared" si="0"/>
        <v>18</v>
      </c>
      <c r="B23" s="104" t="s">
        <v>345</v>
      </c>
      <c r="C23" s="14"/>
      <c r="D23" s="15"/>
      <c r="E23" s="39"/>
    </row>
    <row r="24" spans="1:5" ht="73.5" customHeight="1">
      <c r="A24" s="76">
        <f t="shared" si="0"/>
        <v>19</v>
      </c>
      <c r="B24" s="109" t="s">
        <v>243</v>
      </c>
      <c r="C24" s="14"/>
      <c r="D24" s="15"/>
      <c r="E24" s="39"/>
    </row>
    <row r="25" spans="1:5" ht="46.5" customHeight="1">
      <c r="A25" s="76">
        <f t="shared" si="0"/>
        <v>20</v>
      </c>
      <c r="B25" s="99" t="s">
        <v>79</v>
      </c>
      <c r="C25" s="14"/>
      <c r="D25" s="15"/>
      <c r="E25" s="39"/>
    </row>
    <row r="26" spans="1:5" ht="43.5" customHeight="1">
      <c r="A26" s="260">
        <f t="shared" si="0"/>
        <v>21</v>
      </c>
      <c r="B26" s="261" t="s">
        <v>80</v>
      </c>
      <c r="C26" s="262"/>
      <c r="D26" s="263"/>
      <c r="E26" s="39"/>
    </row>
    <row r="27" spans="1:5" ht="43.5" customHeight="1">
      <c r="A27" s="93">
        <v>22</v>
      </c>
      <c r="B27" s="109" t="s">
        <v>280</v>
      </c>
      <c r="C27" s="14"/>
      <c r="D27" s="15"/>
      <c r="E27" s="259"/>
    </row>
    <row r="29" spans="1:5" ht="14.25" customHeight="1">
      <c r="B29" s="18"/>
    </row>
    <row r="30" spans="1:5" ht="14.25" customHeight="1">
      <c r="B30" s="282" t="s">
        <v>81</v>
      </c>
      <c r="C30" s="283"/>
    </row>
    <row r="31" spans="1:5" ht="24" customHeight="1">
      <c r="B31" s="284"/>
      <c r="C31" s="285"/>
    </row>
    <row r="32" spans="1:5" ht="14.25" customHeight="1">
      <c r="B32" s="286" t="s">
        <v>82</v>
      </c>
      <c r="C32" s="287"/>
    </row>
    <row r="33" spans="2:3" ht="14.25" customHeight="1">
      <c r="B33" s="71" t="s">
        <v>17</v>
      </c>
      <c r="C33" s="72"/>
    </row>
    <row r="34" spans="2:3" ht="14.25" customHeight="1">
      <c r="B34" s="71" t="s">
        <v>18</v>
      </c>
      <c r="C34" s="72"/>
    </row>
    <row r="35" spans="2:3" ht="14.25" customHeight="1">
      <c r="B35" s="73" t="s">
        <v>19</v>
      </c>
      <c r="C35" s="74"/>
    </row>
    <row r="37" spans="2:3" ht="14.25" customHeight="1">
      <c r="B37" s="19" t="s">
        <v>87</v>
      </c>
    </row>
    <row r="38" spans="2:3" ht="14.25" customHeight="1">
      <c r="B38" s="20" t="s">
        <v>83</v>
      </c>
    </row>
    <row r="39" spans="2:3" ht="14.25" customHeight="1">
      <c r="B39" s="20" t="s">
        <v>84</v>
      </c>
    </row>
    <row r="40" spans="2:3" ht="14.25" customHeight="1">
      <c r="B40" s="20" t="s">
        <v>85</v>
      </c>
    </row>
    <row r="41" spans="2:3" ht="14.25" customHeight="1">
      <c r="B41" s="20" t="s">
        <v>86</v>
      </c>
    </row>
    <row r="43" spans="2:3" ht="14.25" customHeight="1">
      <c r="B43" s="19" t="s">
        <v>88</v>
      </c>
    </row>
    <row r="44" spans="2:3" ht="14.25" customHeight="1">
      <c r="B44" s="20" t="s">
        <v>89</v>
      </c>
    </row>
    <row r="45" spans="2:3" ht="42.75" customHeight="1">
      <c r="B45" s="256" t="s">
        <v>90</v>
      </c>
    </row>
    <row r="46" spans="2:3" ht="14.25" customHeight="1">
      <c r="B46" s="20" t="s">
        <v>91</v>
      </c>
    </row>
    <row r="47" spans="2:3" ht="14.25" customHeight="1">
      <c r="B47" s="20" t="s">
        <v>92</v>
      </c>
    </row>
    <row r="48" spans="2:3" ht="14.25" customHeight="1">
      <c r="B48" s="20" t="s">
        <v>93</v>
      </c>
    </row>
  </sheetData>
  <mergeCells count="3">
    <mergeCell ref="B3:D3"/>
    <mergeCell ref="B30:C31"/>
    <mergeCell ref="B32:C32"/>
  </mergeCells>
  <pageMargins left="0.2" right="0.26" top="0.75" bottom="0.75" header="0.3" footer="0.3"/>
  <pageSetup orientation="portrait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M25"/>
  <sheetViews>
    <sheetView workbookViewId="0">
      <selection activeCell="B20" sqref="B20:I20"/>
    </sheetView>
  </sheetViews>
  <sheetFormatPr defaultRowHeight="14.25" customHeight="1"/>
  <cols>
    <col min="1" max="1" width="4.5703125" style="201" customWidth="1"/>
    <col min="2" max="2" width="52.28515625" style="201" customWidth="1"/>
    <col min="3" max="3" width="14.140625" style="201" customWidth="1"/>
    <col min="4" max="4" width="10.42578125" style="201" customWidth="1"/>
    <col min="5" max="5" width="12.5703125" style="201" customWidth="1"/>
    <col min="6" max="6" width="12.42578125" style="201" customWidth="1"/>
    <col min="7" max="7" width="11.85546875" style="201" customWidth="1"/>
    <col min="8" max="8" width="12.85546875" style="201" customWidth="1"/>
    <col min="9" max="9" width="12.42578125" style="201" customWidth="1"/>
    <col min="10" max="10" width="12.7109375" style="201" customWidth="1"/>
    <col min="11" max="11" width="11.7109375" style="201" customWidth="1"/>
    <col min="12" max="12" width="12.7109375" style="201" customWidth="1"/>
    <col min="13" max="13" width="14.42578125" style="201" customWidth="1"/>
    <col min="14" max="1027" width="9.140625" style="184" customWidth="1"/>
    <col min="1028" max="1028" width="10.28515625" style="203" customWidth="1"/>
    <col min="1029" max="16384" width="9.140625" style="203"/>
  </cols>
  <sheetData>
    <row r="1" spans="1:1027" ht="13.7" customHeight="1">
      <c r="A1" s="182"/>
      <c r="B1" s="183"/>
      <c r="C1" s="203"/>
      <c r="D1" s="183"/>
      <c r="E1" s="183"/>
      <c r="F1" s="48" t="s">
        <v>159</v>
      </c>
      <c r="G1" s="183"/>
      <c r="H1" s="183"/>
      <c r="I1" s="183"/>
      <c r="J1" s="183"/>
      <c r="K1" s="183"/>
      <c r="L1" s="183"/>
      <c r="M1" s="183"/>
    </row>
    <row r="2" spans="1:1027" ht="13.7" customHeight="1">
      <c r="A2" s="182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027" ht="13.7" customHeight="1">
      <c r="A3" s="182"/>
      <c r="B3" s="112" t="s">
        <v>33</v>
      </c>
      <c r="C3" s="117">
        <v>4</v>
      </c>
      <c r="D3" s="186"/>
      <c r="E3" s="186"/>
      <c r="F3" s="186"/>
      <c r="G3" s="186"/>
      <c r="H3" s="185"/>
      <c r="I3" s="185"/>
      <c r="J3" s="185"/>
      <c r="K3" s="185"/>
      <c r="L3" s="185"/>
      <c r="M3" s="185"/>
    </row>
    <row r="4" spans="1:1027" ht="13.7" customHeight="1">
      <c r="A4" s="182"/>
      <c r="B4" s="187"/>
      <c r="C4" s="188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027" ht="13.7" customHeight="1">
      <c r="A5" s="189"/>
      <c r="B5" s="112" t="s">
        <v>32</v>
      </c>
      <c r="C5" s="296" t="s">
        <v>289</v>
      </c>
      <c r="D5" s="297"/>
      <c r="E5" s="297"/>
      <c r="F5" s="297"/>
      <c r="G5" s="297"/>
      <c r="H5" s="297"/>
      <c r="I5" s="297"/>
      <c r="J5" s="297"/>
      <c r="K5" s="297"/>
      <c r="L5" s="298"/>
      <c r="M5" s="186"/>
    </row>
    <row r="6" spans="1:1027" ht="13.7" customHeight="1">
      <c r="A6" s="185"/>
      <c r="B6" s="185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</row>
    <row r="7" spans="1:1027" ht="56.25" customHeight="1">
      <c r="A7" s="190" t="s">
        <v>178</v>
      </c>
      <c r="B7" s="120" t="s">
        <v>28</v>
      </c>
      <c r="C7" s="120" t="s">
        <v>282</v>
      </c>
      <c r="D7" s="120" t="s">
        <v>179</v>
      </c>
      <c r="E7" s="2" t="s">
        <v>24</v>
      </c>
      <c r="F7" s="2" t="s">
        <v>2</v>
      </c>
      <c r="G7" s="2" t="s">
        <v>258</v>
      </c>
      <c r="H7" s="120" t="s">
        <v>29</v>
      </c>
      <c r="I7" s="120" t="s">
        <v>30</v>
      </c>
      <c r="J7" s="120" t="s">
        <v>3</v>
      </c>
      <c r="K7" s="190" t="s">
        <v>225</v>
      </c>
      <c r="L7" s="120" t="s">
        <v>4</v>
      </c>
      <c r="M7" s="120" t="s">
        <v>5</v>
      </c>
    </row>
    <row r="8" spans="1:1027" ht="25.5">
      <c r="A8" s="191">
        <v>1</v>
      </c>
      <c r="B8" s="264" t="s">
        <v>281</v>
      </c>
      <c r="C8" s="265">
        <v>200</v>
      </c>
      <c r="D8" s="192" t="s">
        <v>6</v>
      </c>
      <c r="E8" s="192"/>
      <c r="F8" s="192"/>
      <c r="G8" s="192"/>
      <c r="H8" s="193"/>
      <c r="I8" s="193"/>
      <c r="J8" s="194">
        <f>H8*G8</f>
        <v>0</v>
      </c>
      <c r="K8" s="195">
        <f>(I8-H8)*G8</f>
        <v>0</v>
      </c>
      <c r="L8" s="194">
        <f>I8*G8</f>
        <v>0</v>
      </c>
      <c r="M8" s="196"/>
    </row>
    <row r="9" spans="1:1027" ht="38.25">
      <c r="A9" s="197">
        <v>2</v>
      </c>
      <c r="B9" s="204" t="s">
        <v>226</v>
      </c>
      <c r="C9" s="265">
        <v>500</v>
      </c>
      <c r="D9" s="192" t="s">
        <v>6</v>
      </c>
      <c r="E9" s="192"/>
      <c r="F9" s="192"/>
      <c r="G9" s="192"/>
      <c r="H9" s="193"/>
      <c r="I9" s="193"/>
      <c r="J9" s="194">
        <f t="shared" ref="J9:J17" si="0">H9*G9</f>
        <v>0</v>
      </c>
      <c r="K9" s="195">
        <f t="shared" ref="K9:K17" si="1">(I9-H9)*G9</f>
        <v>0</v>
      </c>
      <c r="L9" s="194">
        <f t="shared" ref="L9:L17" si="2">I9*G9</f>
        <v>0</v>
      </c>
      <c r="M9" s="196"/>
    </row>
    <row r="10" spans="1:1027" ht="38.25">
      <c r="A10" s="197">
        <v>3</v>
      </c>
      <c r="B10" s="204" t="s">
        <v>227</v>
      </c>
      <c r="C10" s="265">
        <v>1500</v>
      </c>
      <c r="D10" s="192" t="s">
        <v>6</v>
      </c>
      <c r="E10" s="192"/>
      <c r="F10" s="192"/>
      <c r="G10" s="192"/>
      <c r="H10" s="193"/>
      <c r="I10" s="193"/>
      <c r="J10" s="194">
        <f t="shared" si="0"/>
        <v>0</v>
      </c>
      <c r="K10" s="195">
        <f t="shared" si="1"/>
        <v>0</v>
      </c>
      <c r="L10" s="194">
        <f t="shared" si="2"/>
        <v>0</v>
      </c>
      <c r="M10" s="196"/>
    </row>
    <row r="11" spans="1:1027" ht="38.25">
      <c r="A11" s="197">
        <v>4</v>
      </c>
      <c r="B11" s="204" t="s">
        <v>228</v>
      </c>
      <c r="C11" s="265">
        <v>1500</v>
      </c>
      <c r="D11" s="192" t="s">
        <v>6</v>
      </c>
      <c r="E11" s="192"/>
      <c r="F11" s="192"/>
      <c r="G11" s="192"/>
      <c r="H11" s="193"/>
      <c r="I11" s="193"/>
      <c r="J11" s="194">
        <f t="shared" si="0"/>
        <v>0</v>
      </c>
      <c r="K11" s="195">
        <f t="shared" si="1"/>
        <v>0</v>
      </c>
      <c r="L11" s="194">
        <f t="shared" si="2"/>
        <v>0</v>
      </c>
      <c r="M11" s="196"/>
    </row>
    <row r="12" spans="1:1027" ht="38.25">
      <c r="A12" s="197">
        <v>5</v>
      </c>
      <c r="B12" s="204" t="s">
        <v>229</v>
      </c>
      <c r="C12" s="265">
        <v>200</v>
      </c>
      <c r="D12" s="192" t="s">
        <v>6</v>
      </c>
      <c r="E12" s="192"/>
      <c r="F12" s="192"/>
      <c r="G12" s="192"/>
      <c r="H12" s="193"/>
      <c r="I12" s="193"/>
      <c r="J12" s="194">
        <f t="shared" si="0"/>
        <v>0</v>
      </c>
      <c r="K12" s="195">
        <f t="shared" si="1"/>
        <v>0</v>
      </c>
      <c r="L12" s="194">
        <f t="shared" si="2"/>
        <v>0</v>
      </c>
      <c r="M12" s="196"/>
    </row>
    <row r="13" spans="1:1027" s="258" customFormat="1" ht="12.75">
      <c r="A13" s="197">
        <v>6</v>
      </c>
      <c r="B13" s="204" t="s">
        <v>284</v>
      </c>
      <c r="C13" s="265">
        <v>2000</v>
      </c>
      <c r="D13" s="192" t="s">
        <v>6</v>
      </c>
      <c r="E13" s="192"/>
      <c r="F13" s="192"/>
      <c r="G13" s="192"/>
      <c r="H13" s="193"/>
      <c r="I13" s="193"/>
      <c r="J13" s="194">
        <f t="shared" si="0"/>
        <v>0</v>
      </c>
      <c r="K13" s="195">
        <f t="shared" si="1"/>
        <v>0</v>
      </c>
      <c r="L13" s="194">
        <f t="shared" si="2"/>
        <v>0</v>
      </c>
      <c r="M13" s="196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  <c r="IW13" s="184"/>
      <c r="IX13" s="184"/>
      <c r="IY13" s="184"/>
      <c r="IZ13" s="184"/>
      <c r="JA13" s="184"/>
      <c r="JB13" s="184"/>
      <c r="JC13" s="184"/>
      <c r="JD13" s="184"/>
      <c r="JE13" s="184"/>
      <c r="JF13" s="184"/>
      <c r="JG13" s="184"/>
      <c r="JH13" s="184"/>
      <c r="JI13" s="184"/>
      <c r="JJ13" s="184"/>
      <c r="JK13" s="184"/>
      <c r="JL13" s="184"/>
      <c r="JM13" s="184"/>
      <c r="JN13" s="184"/>
      <c r="JO13" s="184"/>
      <c r="JP13" s="184"/>
      <c r="JQ13" s="184"/>
      <c r="JR13" s="184"/>
      <c r="JS13" s="184"/>
      <c r="JT13" s="184"/>
      <c r="JU13" s="184"/>
      <c r="JV13" s="184"/>
      <c r="JW13" s="184"/>
      <c r="JX13" s="184"/>
      <c r="JY13" s="184"/>
      <c r="JZ13" s="184"/>
      <c r="KA13" s="184"/>
      <c r="KB13" s="184"/>
      <c r="KC13" s="184"/>
      <c r="KD13" s="184"/>
      <c r="KE13" s="184"/>
      <c r="KF13" s="184"/>
      <c r="KG13" s="184"/>
      <c r="KH13" s="184"/>
      <c r="KI13" s="184"/>
      <c r="KJ13" s="184"/>
      <c r="KK13" s="184"/>
      <c r="KL13" s="184"/>
      <c r="KM13" s="184"/>
      <c r="KN13" s="184"/>
      <c r="KO13" s="184"/>
      <c r="KP13" s="184"/>
      <c r="KQ13" s="184"/>
      <c r="KR13" s="184"/>
      <c r="KS13" s="184"/>
      <c r="KT13" s="184"/>
      <c r="KU13" s="184"/>
      <c r="KV13" s="184"/>
      <c r="KW13" s="184"/>
      <c r="KX13" s="184"/>
      <c r="KY13" s="184"/>
      <c r="KZ13" s="184"/>
      <c r="LA13" s="184"/>
      <c r="LB13" s="184"/>
      <c r="LC13" s="184"/>
      <c r="LD13" s="184"/>
      <c r="LE13" s="184"/>
      <c r="LF13" s="184"/>
      <c r="LG13" s="184"/>
      <c r="LH13" s="184"/>
      <c r="LI13" s="184"/>
      <c r="LJ13" s="184"/>
      <c r="LK13" s="184"/>
      <c r="LL13" s="184"/>
      <c r="LM13" s="184"/>
      <c r="LN13" s="184"/>
      <c r="LO13" s="184"/>
      <c r="LP13" s="184"/>
      <c r="LQ13" s="184"/>
      <c r="LR13" s="184"/>
      <c r="LS13" s="184"/>
      <c r="LT13" s="184"/>
      <c r="LU13" s="184"/>
      <c r="LV13" s="184"/>
      <c r="LW13" s="184"/>
      <c r="LX13" s="184"/>
      <c r="LY13" s="184"/>
      <c r="LZ13" s="184"/>
      <c r="MA13" s="184"/>
      <c r="MB13" s="184"/>
      <c r="MC13" s="184"/>
      <c r="MD13" s="184"/>
      <c r="ME13" s="184"/>
      <c r="MF13" s="184"/>
      <c r="MG13" s="184"/>
      <c r="MH13" s="184"/>
      <c r="MI13" s="184"/>
      <c r="MJ13" s="184"/>
      <c r="MK13" s="184"/>
      <c r="ML13" s="184"/>
      <c r="MM13" s="184"/>
      <c r="MN13" s="184"/>
      <c r="MO13" s="184"/>
      <c r="MP13" s="184"/>
      <c r="MQ13" s="184"/>
      <c r="MR13" s="184"/>
      <c r="MS13" s="184"/>
      <c r="MT13" s="184"/>
      <c r="MU13" s="184"/>
      <c r="MV13" s="184"/>
      <c r="MW13" s="184"/>
      <c r="MX13" s="184"/>
      <c r="MY13" s="184"/>
      <c r="MZ13" s="184"/>
      <c r="NA13" s="184"/>
      <c r="NB13" s="184"/>
      <c r="NC13" s="184"/>
      <c r="ND13" s="184"/>
      <c r="NE13" s="184"/>
      <c r="NF13" s="184"/>
      <c r="NG13" s="184"/>
      <c r="NH13" s="184"/>
      <c r="NI13" s="184"/>
      <c r="NJ13" s="184"/>
      <c r="NK13" s="184"/>
      <c r="NL13" s="184"/>
      <c r="NM13" s="184"/>
      <c r="NN13" s="184"/>
      <c r="NO13" s="184"/>
      <c r="NP13" s="184"/>
      <c r="NQ13" s="184"/>
      <c r="NR13" s="184"/>
      <c r="NS13" s="184"/>
      <c r="NT13" s="184"/>
      <c r="NU13" s="184"/>
      <c r="NV13" s="184"/>
      <c r="NW13" s="184"/>
      <c r="NX13" s="184"/>
      <c r="NY13" s="184"/>
      <c r="NZ13" s="184"/>
      <c r="OA13" s="184"/>
      <c r="OB13" s="184"/>
      <c r="OC13" s="184"/>
      <c r="OD13" s="184"/>
      <c r="OE13" s="184"/>
      <c r="OF13" s="184"/>
      <c r="OG13" s="184"/>
      <c r="OH13" s="184"/>
      <c r="OI13" s="184"/>
      <c r="OJ13" s="184"/>
      <c r="OK13" s="184"/>
      <c r="OL13" s="184"/>
      <c r="OM13" s="184"/>
      <c r="ON13" s="184"/>
      <c r="OO13" s="184"/>
      <c r="OP13" s="184"/>
      <c r="OQ13" s="184"/>
      <c r="OR13" s="184"/>
      <c r="OS13" s="184"/>
      <c r="OT13" s="184"/>
      <c r="OU13" s="184"/>
      <c r="OV13" s="184"/>
      <c r="OW13" s="184"/>
      <c r="OX13" s="184"/>
      <c r="OY13" s="184"/>
      <c r="OZ13" s="184"/>
      <c r="PA13" s="184"/>
      <c r="PB13" s="184"/>
      <c r="PC13" s="184"/>
      <c r="PD13" s="184"/>
      <c r="PE13" s="184"/>
      <c r="PF13" s="184"/>
      <c r="PG13" s="184"/>
      <c r="PH13" s="184"/>
      <c r="PI13" s="184"/>
      <c r="PJ13" s="184"/>
      <c r="PK13" s="184"/>
      <c r="PL13" s="184"/>
      <c r="PM13" s="184"/>
      <c r="PN13" s="184"/>
      <c r="PO13" s="184"/>
      <c r="PP13" s="184"/>
      <c r="PQ13" s="184"/>
      <c r="PR13" s="184"/>
      <c r="PS13" s="184"/>
      <c r="PT13" s="184"/>
      <c r="PU13" s="184"/>
      <c r="PV13" s="184"/>
      <c r="PW13" s="184"/>
      <c r="PX13" s="184"/>
      <c r="PY13" s="184"/>
      <c r="PZ13" s="184"/>
      <c r="QA13" s="184"/>
      <c r="QB13" s="184"/>
      <c r="QC13" s="184"/>
      <c r="QD13" s="184"/>
      <c r="QE13" s="184"/>
      <c r="QF13" s="184"/>
      <c r="QG13" s="184"/>
      <c r="QH13" s="184"/>
      <c r="QI13" s="184"/>
      <c r="QJ13" s="184"/>
      <c r="QK13" s="184"/>
      <c r="QL13" s="184"/>
      <c r="QM13" s="184"/>
      <c r="QN13" s="184"/>
      <c r="QO13" s="184"/>
      <c r="QP13" s="184"/>
      <c r="QQ13" s="184"/>
      <c r="QR13" s="184"/>
      <c r="QS13" s="184"/>
      <c r="QT13" s="184"/>
      <c r="QU13" s="184"/>
      <c r="QV13" s="184"/>
      <c r="QW13" s="184"/>
      <c r="QX13" s="184"/>
      <c r="QY13" s="184"/>
      <c r="QZ13" s="184"/>
      <c r="RA13" s="184"/>
      <c r="RB13" s="184"/>
      <c r="RC13" s="184"/>
      <c r="RD13" s="184"/>
      <c r="RE13" s="184"/>
      <c r="RF13" s="184"/>
      <c r="RG13" s="184"/>
      <c r="RH13" s="184"/>
      <c r="RI13" s="184"/>
      <c r="RJ13" s="184"/>
      <c r="RK13" s="184"/>
      <c r="RL13" s="184"/>
      <c r="RM13" s="184"/>
      <c r="RN13" s="184"/>
      <c r="RO13" s="184"/>
      <c r="RP13" s="184"/>
      <c r="RQ13" s="184"/>
      <c r="RR13" s="184"/>
      <c r="RS13" s="184"/>
      <c r="RT13" s="184"/>
      <c r="RU13" s="184"/>
      <c r="RV13" s="184"/>
      <c r="RW13" s="184"/>
      <c r="RX13" s="184"/>
      <c r="RY13" s="184"/>
      <c r="RZ13" s="184"/>
      <c r="SA13" s="184"/>
      <c r="SB13" s="184"/>
      <c r="SC13" s="184"/>
      <c r="SD13" s="184"/>
      <c r="SE13" s="184"/>
      <c r="SF13" s="184"/>
      <c r="SG13" s="184"/>
      <c r="SH13" s="184"/>
      <c r="SI13" s="184"/>
      <c r="SJ13" s="184"/>
      <c r="SK13" s="184"/>
      <c r="SL13" s="184"/>
      <c r="SM13" s="184"/>
      <c r="SN13" s="184"/>
      <c r="SO13" s="184"/>
      <c r="SP13" s="184"/>
      <c r="SQ13" s="184"/>
      <c r="SR13" s="184"/>
      <c r="SS13" s="184"/>
      <c r="ST13" s="184"/>
      <c r="SU13" s="184"/>
      <c r="SV13" s="184"/>
      <c r="SW13" s="184"/>
      <c r="SX13" s="184"/>
      <c r="SY13" s="184"/>
      <c r="SZ13" s="184"/>
      <c r="TA13" s="184"/>
      <c r="TB13" s="184"/>
      <c r="TC13" s="184"/>
      <c r="TD13" s="184"/>
      <c r="TE13" s="184"/>
      <c r="TF13" s="184"/>
      <c r="TG13" s="184"/>
      <c r="TH13" s="184"/>
      <c r="TI13" s="184"/>
      <c r="TJ13" s="184"/>
      <c r="TK13" s="184"/>
      <c r="TL13" s="184"/>
      <c r="TM13" s="184"/>
      <c r="TN13" s="184"/>
      <c r="TO13" s="184"/>
      <c r="TP13" s="184"/>
      <c r="TQ13" s="184"/>
      <c r="TR13" s="184"/>
      <c r="TS13" s="184"/>
      <c r="TT13" s="184"/>
      <c r="TU13" s="184"/>
      <c r="TV13" s="184"/>
      <c r="TW13" s="184"/>
      <c r="TX13" s="184"/>
      <c r="TY13" s="184"/>
      <c r="TZ13" s="184"/>
      <c r="UA13" s="184"/>
      <c r="UB13" s="184"/>
      <c r="UC13" s="184"/>
      <c r="UD13" s="184"/>
      <c r="UE13" s="184"/>
      <c r="UF13" s="184"/>
      <c r="UG13" s="184"/>
      <c r="UH13" s="184"/>
      <c r="UI13" s="184"/>
      <c r="UJ13" s="184"/>
      <c r="UK13" s="184"/>
      <c r="UL13" s="184"/>
      <c r="UM13" s="184"/>
      <c r="UN13" s="184"/>
      <c r="UO13" s="184"/>
      <c r="UP13" s="184"/>
      <c r="UQ13" s="184"/>
      <c r="UR13" s="184"/>
      <c r="US13" s="184"/>
      <c r="UT13" s="184"/>
      <c r="UU13" s="184"/>
      <c r="UV13" s="184"/>
      <c r="UW13" s="184"/>
      <c r="UX13" s="184"/>
      <c r="UY13" s="184"/>
      <c r="UZ13" s="184"/>
      <c r="VA13" s="184"/>
      <c r="VB13" s="184"/>
      <c r="VC13" s="184"/>
      <c r="VD13" s="184"/>
      <c r="VE13" s="184"/>
      <c r="VF13" s="184"/>
      <c r="VG13" s="184"/>
      <c r="VH13" s="184"/>
      <c r="VI13" s="184"/>
      <c r="VJ13" s="184"/>
      <c r="VK13" s="184"/>
      <c r="VL13" s="184"/>
      <c r="VM13" s="184"/>
      <c r="VN13" s="184"/>
      <c r="VO13" s="184"/>
      <c r="VP13" s="184"/>
      <c r="VQ13" s="184"/>
      <c r="VR13" s="184"/>
      <c r="VS13" s="184"/>
      <c r="VT13" s="184"/>
      <c r="VU13" s="184"/>
      <c r="VV13" s="184"/>
      <c r="VW13" s="184"/>
      <c r="VX13" s="184"/>
      <c r="VY13" s="184"/>
      <c r="VZ13" s="184"/>
      <c r="WA13" s="184"/>
      <c r="WB13" s="184"/>
      <c r="WC13" s="184"/>
      <c r="WD13" s="184"/>
      <c r="WE13" s="184"/>
      <c r="WF13" s="184"/>
      <c r="WG13" s="184"/>
      <c r="WH13" s="184"/>
      <c r="WI13" s="184"/>
      <c r="WJ13" s="184"/>
      <c r="WK13" s="184"/>
      <c r="WL13" s="184"/>
      <c r="WM13" s="184"/>
      <c r="WN13" s="184"/>
      <c r="WO13" s="184"/>
      <c r="WP13" s="184"/>
      <c r="WQ13" s="184"/>
      <c r="WR13" s="184"/>
      <c r="WS13" s="184"/>
      <c r="WT13" s="184"/>
      <c r="WU13" s="184"/>
      <c r="WV13" s="184"/>
      <c r="WW13" s="184"/>
      <c r="WX13" s="184"/>
      <c r="WY13" s="184"/>
      <c r="WZ13" s="184"/>
      <c r="XA13" s="184"/>
      <c r="XB13" s="184"/>
      <c r="XC13" s="184"/>
      <c r="XD13" s="184"/>
      <c r="XE13" s="184"/>
      <c r="XF13" s="184"/>
      <c r="XG13" s="184"/>
      <c r="XH13" s="184"/>
      <c r="XI13" s="184"/>
      <c r="XJ13" s="184"/>
      <c r="XK13" s="184"/>
      <c r="XL13" s="184"/>
      <c r="XM13" s="184"/>
      <c r="XN13" s="184"/>
      <c r="XO13" s="184"/>
      <c r="XP13" s="184"/>
      <c r="XQ13" s="184"/>
      <c r="XR13" s="184"/>
      <c r="XS13" s="184"/>
      <c r="XT13" s="184"/>
      <c r="XU13" s="184"/>
      <c r="XV13" s="184"/>
      <c r="XW13" s="184"/>
      <c r="XX13" s="184"/>
      <c r="XY13" s="184"/>
      <c r="XZ13" s="184"/>
      <c r="YA13" s="184"/>
      <c r="YB13" s="184"/>
      <c r="YC13" s="184"/>
      <c r="YD13" s="184"/>
      <c r="YE13" s="184"/>
      <c r="YF13" s="184"/>
      <c r="YG13" s="184"/>
      <c r="YH13" s="184"/>
      <c r="YI13" s="184"/>
      <c r="YJ13" s="184"/>
      <c r="YK13" s="184"/>
      <c r="YL13" s="184"/>
      <c r="YM13" s="184"/>
      <c r="YN13" s="184"/>
      <c r="YO13" s="184"/>
      <c r="YP13" s="184"/>
      <c r="YQ13" s="184"/>
      <c r="YR13" s="184"/>
      <c r="YS13" s="184"/>
      <c r="YT13" s="184"/>
      <c r="YU13" s="184"/>
      <c r="YV13" s="184"/>
      <c r="YW13" s="184"/>
      <c r="YX13" s="184"/>
      <c r="YY13" s="184"/>
      <c r="YZ13" s="184"/>
      <c r="ZA13" s="184"/>
      <c r="ZB13" s="184"/>
      <c r="ZC13" s="184"/>
      <c r="ZD13" s="184"/>
      <c r="ZE13" s="184"/>
      <c r="ZF13" s="184"/>
      <c r="ZG13" s="184"/>
      <c r="ZH13" s="184"/>
      <c r="ZI13" s="184"/>
      <c r="ZJ13" s="184"/>
      <c r="ZK13" s="184"/>
      <c r="ZL13" s="184"/>
      <c r="ZM13" s="184"/>
      <c r="ZN13" s="184"/>
      <c r="ZO13" s="184"/>
      <c r="ZP13" s="184"/>
      <c r="ZQ13" s="184"/>
      <c r="ZR13" s="184"/>
      <c r="ZS13" s="184"/>
      <c r="ZT13" s="184"/>
      <c r="ZU13" s="184"/>
      <c r="ZV13" s="184"/>
      <c r="ZW13" s="184"/>
      <c r="ZX13" s="184"/>
      <c r="ZY13" s="184"/>
      <c r="ZZ13" s="184"/>
      <c r="AAA13" s="184"/>
      <c r="AAB13" s="184"/>
      <c r="AAC13" s="184"/>
      <c r="AAD13" s="184"/>
      <c r="AAE13" s="184"/>
      <c r="AAF13" s="184"/>
      <c r="AAG13" s="184"/>
      <c r="AAH13" s="184"/>
      <c r="AAI13" s="184"/>
      <c r="AAJ13" s="184"/>
      <c r="AAK13" s="184"/>
      <c r="AAL13" s="184"/>
      <c r="AAM13" s="184"/>
      <c r="AAN13" s="184"/>
      <c r="AAO13" s="184"/>
      <c r="AAP13" s="184"/>
      <c r="AAQ13" s="184"/>
      <c r="AAR13" s="184"/>
      <c r="AAS13" s="184"/>
      <c r="AAT13" s="184"/>
      <c r="AAU13" s="184"/>
      <c r="AAV13" s="184"/>
      <c r="AAW13" s="184"/>
      <c r="AAX13" s="184"/>
      <c r="AAY13" s="184"/>
      <c r="AAZ13" s="184"/>
      <c r="ABA13" s="184"/>
      <c r="ABB13" s="184"/>
      <c r="ABC13" s="184"/>
      <c r="ABD13" s="184"/>
      <c r="ABE13" s="184"/>
      <c r="ABF13" s="184"/>
      <c r="ABG13" s="184"/>
      <c r="ABH13" s="184"/>
      <c r="ABI13" s="184"/>
      <c r="ABJ13" s="184"/>
      <c r="ABK13" s="184"/>
      <c r="ABL13" s="184"/>
      <c r="ABM13" s="184"/>
      <c r="ABN13" s="184"/>
      <c r="ABO13" s="184"/>
      <c r="ABP13" s="184"/>
      <c r="ABQ13" s="184"/>
      <c r="ABR13" s="184"/>
      <c r="ABS13" s="184"/>
      <c r="ABT13" s="184"/>
      <c r="ABU13" s="184"/>
      <c r="ABV13" s="184"/>
      <c r="ABW13" s="184"/>
      <c r="ABX13" s="184"/>
      <c r="ABY13" s="184"/>
      <c r="ABZ13" s="184"/>
      <c r="ACA13" s="184"/>
      <c r="ACB13" s="184"/>
      <c r="ACC13" s="184"/>
      <c r="ACD13" s="184"/>
      <c r="ACE13" s="184"/>
      <c r="ACF13" s="184"/>
      <c r="ACG13" s="184"/>
      <c r="ACH13" s="184"/>
      <c r="ACI13" s="184"/>
      <c r="ACJ13" s="184"/>
      <c r="ACK13" s="184"/>
      <c r="ACL13" s="184"/>
      <c r="ACM13" s="184"/>
      <c r="ACN13" s="184"/>
      <c r="ACO13" s="184"/>
      <c r="ACP13" s="184"/>
      <c r="ACQ13" s="184"/>
      <c r="ACR13" s="184"/>
      <c r="ACS13" s="184"/>
      <c r="ACT13" s="184"/>
      <c r="ACU13" s="184"/>
      <c r="ACV13" s="184"/>
      <c r="ACW13" s="184"/>
      <c r="ACX13" s="184"/>
      <c r="ACY13" s="184"/>
      <c r="ACZ13" s="184"/>
      <c r="ADA13" s="184"/>
      <c r="ADB13" s="184"/>
      <c r="ADC13" s="184"/>
      <c r="ADD13" s="184"/>
      <c r="ADE13" s="184"/>
      <c r="ADF13" s="184"/>
      <c r="ADG13" s="184"/>
      <c r="ADH13" s="184"/>
      <c r="ADI13" s="184"/>
      <c r="ADJ13" s="184"/>
      <c r="ADK13" s="184"/>
      <c r="ADL13" s="184"/>
      <c r="ADM13" s="184"/>
      <c r="ADN13" s="184"/>
      <c r="ADO13" s="184"/>
      <c r="ADP13" s="184"/>
      <c r="ADQ13" s="184"/>
      <c r="ADR13" s="184"/>
      <c r="ADS13" s="184"/>
      <c r="ADT13" s="184"/>
      <c r="ADU13" s="184"/>
      <c r="ADV13" s="184"/>
      <c r="ADW13" s="184"/>
      <c r="ADX13" s="184"/>
      <c r="ADY13" s="184"/>
      <c r="ADZ13" s="184"/>
      <c r="AEA13" s="184"/>
      <c r="AEB13" s="184"/>
      <c r="AEC13" s="184"/>
      <c r="AED13" s="184"/>
      <c r="AEE13" s="184"/>
      <c r="AEF13" s="184"/>
      <c r="AEG13" s="184"/>
      <c r="AEH13" s="184"/>
      <c r="AEI13" s="184"/>
      <c r="AEJ13" s="184"/>
      <c r="AEK13" s="184"/>
      <c r="AEL13" s="184"/>
      <c r="AEM13" s="184"/>
      <c r="AEN13" s="184"/>
      <c r="AEO13" s="184"/>
      <c r="AEP13" s="184"/>
      <c r="AEQ13" s="184"/>
      <c r="AER13" s="184"/>
      <c r="AES13" s="184"/>
      <c r="AET13" s="184"/>
      <c r="AEU13" s="184"/>
      <c r="AEV13" s="184"/>
      <c r="AEW13" s="184"/>
      <c r="AEX13" s="184"/>
      <c r="AEY13" s="184"/>
      <c r="AEZ13" s="184"/>
      <c r="AFA13" s="184"/>
      <c r="AFB13" s="184"/>
      <c r="AFC13" s="184"/>
      <c r="AFD13" s="184"/>
      <c r="AFE13" s="184"/>
      <c r="AFF13" s="184"/>
      <c r="AFG13" s="184"/>
      <c r="AFH13" s="184"/>
      <c r="AFI13" s="184"/>
      <c r="AFJ13" s="184"/>
      <c r="AFK13" s="184"/>
      <c r="AFL13" s="184"/>
      <c r="AFM13" s="184"/>
      <c r="AFN13" s="184"/>
      <c r="AFO13" s="184"/>
      <c r="AFP13" s="184"/>
      <c r="AFQ13" s="184"/>
      <c r="AFR13" s="184"/>
      <c r="AFS13" s="184"/>
      <c r="AFT13" s="184"/>
      <c r="AFU13" s="184"/>
      <c r="AFV13" s="184"/>
      <c r="AFW13" s="184"/>
      <c r="AFX13" s="184"/>
      <c r="AFY13" s="184"/>
      <c r="AFZ13" s="184"/>
      <c r="AGA13" s="184"/>
      <c r="AGB13" s="184"/>
      <c r="AGC13" s="184"/>
      <c r="AGD13" s="184"/>
      <c r="AGE13" s="184"/>
      <c r="AGF13" s="184"/>
      <c r="AGG13" s="184"/>
      <c r="AGH13" s="184"/>
      <c r="AGI13" s="184"/>
      <c r="AGJ13" s="184"/>
      <c r="AGK13" s="184"/>
      <c r="AGL13" s="184"/>
      <c r="AGM13" s="184"/>
      <c r="AGN13" s="184"/>
      <c r="AGO13" s="184"/>
      <c r="AGP13" s="184"/>
      <c r="AGQ13" s="184"/>
      <c r="AGR13" s="184"/>
      <c r="AGS13" s="184"/>
      <c r="AGT13" s="184"/>
      <c r="AGU13" s="184"/>
      <c r="AGV13" s="184"/>
      <c r="AGW13" s="184"/>
      <c r="AGX13" s="184"/>
      <c r="AGY13" s="184"/>
      <c r="AGZ13" s="184"/>
      <c r="AHA13" s="184"/>
      <c r="AHB13" s="184"/>
      <c r="AHC13" s="184"/>
      <c r="AHD13" s="184"/>
      <c r="AHE13" s="184"/>
      <c r="AHF13" s="184"/>
      <c r="AHG13" s="184"/>
      <c r="AHH13" s="184"/>
      <c r="AHI13" s="184"/>
      <c r="AHJ13" s="184"/>
      <c r="AHK13" s="184"/>
      <c r="AHL13" s="184"/>
      <c r="AHM13" s="184"/>
      <c r="AHN13" s="184"/>
      <c r="AHO13" s="184"/>
      <c r="AHP13" s="184"/>
      <c r="AHQ13" s="184"/>
      <c r="AHR13" s="184"/>
      <c r="AHS13" s="184"/>
      <c r="AHT13" s="184"/>
      <c r="AHU13" s="184"/>
      <c r="AHV13" s="184"/>
      <c r="AHW13" s="184"/>
      <c r="AHX13" s="184"/>
      <c r="AHY13" s="184"/>
      <c r="AHZ13" s="184"/>
      <c r="AIA13" s="184"/>
      <c r="AIB13" s="184"/>
      <c r="AIC13" s="184"/>
      <c r="AID13" s="184"/>
      <c r="AIE13" s="184"/>
      <c r="AIF13" s="184"/>
      <c r="AIG13" s="184"/>
      <c r="AIH13" s="184"/>
      <c r="AII13" s="184"/>
      <c r="AIJ13" s="184"/>
      <c r="AIK13" s="184"/>
      <c r="AIL13" s="184"/>
      <c r="AIM13" s="184"/>
      <c r="AIN13" s="184"/>
      <c r="AIO13" s="184"/>
      <c r="AIP13" s="184"/>
      <c r="AIQ13" s="184"/>
      <c r="AIR13" s="184"/>
      <c r="AIS13" s="184"/>
      <c r="AIT13" s="184"/>
      <c r="AIU13" s="184"/>
      <c r="AIV13" s="184"/>
      <c r="AIW13" s="184"/>
      <c r="AIX13" s="184"/>
      <c r="AIY13" s="184"/>
      <c r="AIZ13" s="184"/>
      <c r="AJA13" s="184"/>
      <c r="AJB13" s="184"/>
      <c r="AJC13" s="184"/>
      <c r="AJD13" s="184"/>
      <c r="AJE13" s="184"/>
      <c r="AJF13" s="184"/>
      <c r="AJG13" s="184"/>
      <c r="AJH13" s="184"/>
      <c r="AJI13" s="184"/>
      <c r="AJJ13" s="184"/>
      <c r="AJK13" s="184"/>
      <c r="AJL13" s="184"/>
      <c r="AJM13" s="184"/>
      <c r="AJN13" s="184"/>
      <c r="AJO13" s="184"/>
      <c r="AJP13" s="184"/>
      <c r="AJQ13" s="184"/>
      <c r="AJR13" s="184"/>
      <c r="AJS13" s="184"/>
      <c r="AJT13" s="184"/>
      <c r="AJU13" s="184"/>
      <c r="AJV13" s="184"/>
      <c r="AJW13" s="184"/>
      <c r="AJX13" s="184"/>
      <c r="AJY13" s="184"/>
      <c r="AJZ13" s="184"/>
      <c r="AKA13" s="184"/>
      <c r="AKB13" s="184"/>
      <c r="AKC13" s="184"/>
      <c r="AKD13" s="184"/>
      <c r="AKE13" s="184"/>
      <c r="AKF13" s="184"/>
      <c r="AKG13" s="184"/>
      <c r="AKH13" s="184"/>
      <c r="AKI13" s="184"/>
      <c r="AKJ13" s="184"/>
      <c r="AKK13" s="184"/>
      <c r="AKL13" s="184"/>
      <c r="AKM13" s="184"/>
      <c r="AKN13" s="184"/>
      <c r="AKO13" s="184"/>
      <c r="AKP13" s="184"/>
      <c r="AKQ13" s="184"/>
      <c r="AKR13" s="184"/>
      <c r="AKS13" s="184"/>
      <c r="AKT13" s="184"/>
      <c r="AKU13" s="184"/>
      <c r="AKV13" s="184"/>
      <c r="AKW13" s="184"/>
      <c r="AKX13" s="184"/>
      <c r="AKY13" s="184"/>
      <c r="AKZ13" s="184"/>
      <c r="ALA13" s="184"/>
      <c r="ALB13" s="184"/>
      <c r="ALC13" s="184"/>
      <c r="ALD13" s="184"/>
      <c r="ALE13" s="184"/>
      <c r="ALF13" s="184"/>
      <c r="ALG13" s="184"/>
      <c r="ALH13" s="184"/>
      <c r="ALI13" s="184"/>
      <c r="ALJ13" s="184"/>
      <c r="ALK13" s="184"/>
      <c r="ALL13" s="184"/>
      <c r="ALM13" s="184"/>
      <c r="ALN13" s="184"/>
      <c r="ALO13" s="184"/>
      <c r="ALP13" s="184"/>
      <c r="ALQ13" s="184"/>
      <c r="ALR13" s="184"/>
      <c r="ALS13" s="184"/>
      <c r="ALT13" s="184"/>
      <c r="ALU13" s="184"/>
      <c r="ALV13" s="184"/>
      <c r="ALW13" s="184"/>
      <c r="ALX13" s="184"/>
      <c r="ALY13" s="184"/>
      <c r="ALZ13" s="184"/>
      <c r="AMA13" s="184"/>
      <c r="AMB13" s="184"/>
      <c r="AMC13" s="184"/>
      <c r="AMD13" s="184"/>
      <c r="AME13" s="184"/>
      <c r="AMF13" s="184"/>
      <c r="AMG13" s="184"/>
      <c r="AMH13" s="184"/>
      <c r="AMI13" s="184"/>
      <c r="AMJ13" s="184"/>
      <c r="AMK13" s="184"/>
      <c r="AML13" s="184"/>
      <c r="AMM13" s="184"/>
    </row>
    <row r="14" spans="1:1027" s="258" customFormat="1" ht="12.75">
      <c r="A14" s="197">
        <v>7</v>
      </c>
      <c r="B14" s="204" t="s">
        <v>285</v>
      </c>
      <c r="C14" s="265">
        <v>50</v>
      </c>
      <c r="D14" s="192" t="s">
        <v>6</v>
      </c>
      <c r="E14" s="192"/>
      <c r="F14" s="192"/>
      <c r="G14" s="192"/>
      <c r="H14" s="193"/>
      <c r="I14" s="193"/>
      <c r="J14" s="194">
        <f t="shared" si="0"/>
        <v>0</v>
      </c>
      <c r="K14" s="195">
        <f t="shared" si="1"/>
        <v>0</v>
      </c>
      <c r="L14" s="194">
        <f t="shared" si="2"/>
        <v>0</v>
      </c>
      <c r="M14" s="196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4"/>
      <c r="IW14" s="184"/>
      <c r="IX14" s="184"/>
      <c r="IY14" s="184"/>
      <c r="IZ14" s="184"/>
      <c r="JA14" s="184"/>
      <c r="JB14" s="184"/>
      <c r="JC14" s="184"/>
      <c r="JD14" s="184"/>
      <c r="JE14" s="184"/>
      <c r="JF14" s="184"/>
      <c r="JG14" s="184"/>
      <c r="JH14" s="184"/>
      <c r="JI14" s="184"/>
      <c r="JJ14" s="184"/>
      <c r="JK14" s="184"/>
      <c r="JL14" s="184"/>
      <c r="JM14" s="184"/>
      <c r="JN14" s="184"/>
      <c r="JO14" s="184"/>
      <c r="JP14" s="184"/>
      <c r="JQ14" s="184"/>
      <c r="JR14" s="184"/>
      <c r="JS14" s="184"/>
      <c r="JT14" s="184"/>
      <c r="JU14" s="184"/>
      <c r="JV14" s="184"/>
      <c r="JW14" s="184"/>
      <c r="JX14" s="184"/>
      <c r="JY14" s="184"/>
      <c r="JZ14" s="184"/>
      <c r="KA14" s="184"/>
      <c r="KB14" s="184"/>
      <c r="KC14" s="184"/>
      <c r="KD14" s="184"/>
      <c r="KE14" s="184"/>
      <c r="KF14" s="184"/>
      <c r="KG14" s="184"/>
      <c r="KH14" s="184"/>
      <c r="KI14" s="184"/>
      <c r="KJ14" s="184"/>
      <c r="KK14" s="184"/>
      <c r="KL14" s="184"/>
      <c r="KM14" s="184"/>
      <c r="KN14" s="184"/>
      <c r="KO14" s="184"/>
      <c r="KP14" s="184"/>
      <c r="KQ14" s="184"/>
      <c r="KR14" s="184"/>
      <c r="KS14" s="184"/>
      <c r="KT14" s="184"/>
      <c r="KU14" s="184"/>
      <c r="KV14" s="184"/>
      <c r="KW14" s="184"/>
      <c r="KX14" s="184"/>
      <c r="KY14" s="184"/>
      <c r="KZ14" s="184"/>
      <c r="LA14" s="184"/>
      <c r="LB14" s="184"/>
      <c r="LC14" s="184"/>
      <c r="LD14" s="184"/>
      <c r="LE14" s="184"/>
      <c r="LF14" s="184"/>
      <c r="LG14" s="184"/>
      <c r="LH14" s="184"/>
      <c r="LI14" s="184"/>
      <c r="LJ14" s="184"/>
      <c r="LK14" s="184"/>
      <c r="LL14" s="184"/>
      <c r="LM14" s="184"/>
      <c r="LN14" s="184"/>
      <c r="LO14" s="184"/>
      <c r="LP14" s="184"/>
      <c r="LQ14" s="184"/>
      <c r="LR14" s="184"/>
      <c r="LS14" s="184"/>
      <c r="LT14" s="184"/>
      <c r="LU14" s="184"/>
      <c r="LV14" s="184"/>
      <c r="LW14" s="184"/>
      <c r="LX14" s="184"/>
      <c r="LY14" s="184"/>
      <c r="LZ14" s="184"/>
      <c r="MA14" s="184"/>
      <c r="MB14" s="184"/>
      <c r="MC14" s="184"/>
      <c r="MD14" s="184"/>
      <c r="ME14" s="184"/>
      <c r="MF14" s="184"/>
      <c r="MG14" s="184"/>
      <c r="MH14" s="184"/>
      <c r="MI14" s="184"/>
      <c r="MJ14" s="184"/>
      <c r="MK14" s="184"/>
      <c r="ML14" s="184"/>
      <c r="MM14" s="184"/>
      <c r="MN14" s="184"/>
      <c r="MO14" s="184"/>
      <c r="MP14" s="184"/>
      <c r="MQ14" s="184"/>
      <c r="MR14" s="184"/>
      <c r="MS14" s="184"/>
      <c r="MT14" s="184"/>
      <c r="MU14" s="184"/>
      <c r="MV14" s="184"/>
      <c r="MW14" s="184"/>
      <c r="MX14" s="184"/>
      <c r="MY14" s="184"/>
      <c r="MZ14" s="184"/>
      <c r="NA14" s="184"/>
      <c r="NB14" s="184"/>
      <c r="NC14" s="184"/>
      <c r="ND14" s="184"/>
      <c r="NE14" s="184"/>
      <c r="NF14" s="184"/>
      <c r="NG14" s="184"/>
      <c r="NH14" s="184"/>
      <c r="NI14" s="184"/>
      <c r="NJ14" s="184"/>
      <c r="NK14" s="184"/>
      <c r="NL14" s="184"/>
      <c r="NM14" s="184"/>
      <c r="NN14" s="184"/>
      <c r="NO14" s="184"/>
      <c r="NP14" s="184"/>
      <c r="NQ14" s="184"/>
      <c r="NR14" s="184"/>
      <c r="NS14" s="184"/>
      <c r="NT14" s="184"/>
      <c r="NU14" s="184"/>
      <c r="NV14" s="184"/>
      <c r="NW14" s="184"/>
      <c r="NX14" s="184"/>
      <c r="NY14" s="184"/>
      <c r="NZ14" s="184"/>
      <c r="OA14" s="184"/>
      <c r="OB14" s="184"/>
      <c r="OC14" s="184"/>
      <c r="OD14" s="184"/>
      <c r="OE14" s="184"/>
      <c r="OF14" s="184"/>
      <c r="OG14" s="184"/>
      <c r="OH14" s="184"/>
      <c r="OI14" s="184"/>
      <c r="OJ14" s="184"/>
      <c r="OK14" s="184"/>
      <c r="OL14" s="184"/>
      <c r="OM14" s="184"/>
      <c r="ON14" s="184"/>
      <c r="OO14" s="184"/>
      <c r="OP14" s="184"/>
      <c r="OQ14" s="184"/>
      <c r="OR14" s="184"/>
      <c r="OS14" s="184"/>
      <c r="OT14" s="184"/>
      <c r="OU14" s="184"/>
      <c r="OV14" s="184"/>
      <c r="OW14" s="184"/>
      <c r="OX14" s="184"/>
      <c r="OY14" s="184"/>
      <c r="OZ14" s="184"/>
      <c r="PA14" s="184"/>
      <c r="PB14" s="184"/>
      <c r="PC14" s="184"/>
      <c r="PD14" s="184"/>
      <c r="PE14" s="184"/>
      <c r="PF14" s="184"/>
      <c r="PG14" s="184"/>
      <c r="PH14" s="184"/>
      <c r="PI14" s="184"/>
      <c r="PJ14" s="184"/>
      <c r="PK14" s="184"/>
      <c r="PL14" s="184"/>
      <c r="PM14" s="184"/>
      <c r="PN14" s="184"/>
      <c r="PO14" s="184"/>
      <c r="PP14" s="184"/>
      <c r="PQ14" s="184"/>
      <c r="PR14" s="184"/>
      <c r="PS14" s="184"/>
      <c r="PT14" s="184"/>
      <c r="PU14" s="184"/>
      <c r="PV14" s="184"/>
      <c r="PW14" s="184"/>
      <c r="PX14" s="184"/>
      <c r="PY14" s="184"/>
      <c r="PZ14" s="184"/>
      <c r="QA14" s="184"/>
      <c r="QB14" s="184"/>
      <c r="QC14" s="184"/>
      <c r="QD14" s="184"/>
      <c r="QE14" s="184"/>
      <c r="QF14" s="184"/>
      <c r="QG14" s="184"/>
      <c r="QH14" s="184"/>
      <c r="QI14" s="184"/>
      <c r="QJ14" s="184"/>
      <c r="QK14" s="184"/>
      <c r="QL14" s="184"/>
      <c r="QM14" s="184"/>
      <c r="QN14" s="184"/>
      <c r="QO14" s="184"/>
      <c r="QP14" s="184"/>
      <c r="QQ14" s="184"/>
      <c r="QR14" s="184"/>
      <c r="QS14" s="184"/>
      <c r="QT14" s="184"/>
      <c r="QU14" s="184"/>
      <c r="QV14" s="184"/>
      <c r="QW14" s="184"/>
      <c r="QX14" s="184"/>
      <c r="QY14" s="184"/>
      <c r="QZ14" s="184"/>
      <c r="RA14" s="184"/>
      <c r="RB14" s="184"/>
      <c r="RC14" s="184"/>
      <c r="RD14" s="184"/>
      <c r="RE14" s="184"/>
      <c r="RF14" s="184"/>
      <c r="RG14" s="184"/>
      <c r="RH14" s="184"/>
      <c r="RI14" s="184"/>
      <c r="RJ14" s="184"/>
      <c r="RK14" s="184"/>
      <c r="RL14" s="184"/>
      <c r="RM14" s="184"/>
      <c r="RN14" s="184"/>
      <c r="RO14" s="184"/>
      <c r="RP14" s="184"/>
      <c r="RQ14" s="184"/>
      <c r="RR14" s="184"/>
      <c r="RS14" s="184"/>
      <c r="RT14" s="184"/>
      <c r="RU14" s="184"/>
      <c r="RV14" s="184"/>
      <c r="RW14" s="184"/>
      <c r="RX14" s="184"/>
      <c r="RY14" s="184"/>
      <c r="RZ14" s="184"/>
      <c r="SA14" s="184"/>
      <c r="SB14" s="184"/>
      <c r="SC14" s="184"/>
      <c r="SD14" s="184"/>
      <c r="SE14" s="184"/>
      <c r="SF14" s="184"/>
      <c r="SG14" s="184"/>
      <c r="SH14" s="184"/>
      <c r="SI14" s="184"/>
      <c r="SJ14" s="184"/>
      <c r="SK14" s="184"/>
      <c r="SL14" s="184"/>
      <c r="SM14" s="184"/>
      <c r="SN14" s="184"/>
      <c r="SO14" s="184"/>
      <c r="SP14" s="184"/>
      <c r="SQ14" s="184"/>
      <c r="SR14" s="184"/>
      <c r="SS14" s="184"/>
      <c r="ST14" s="184"/>
      <c r="SU14" s="184"/>
      <c r="SV14" s="184"/>
      <c r="SW14" s="184"/>
      <c r="SX14" s="184"/>
      <c r="SY14" s="184"/>
      <c r="SZ14" s="184"/>
      <c r="TA14" s="184"/>
      <c r="TB14" s="184"/>
      <c r="TC14" s="184"/>
      <c r="TD14" s="184"/>
      <c r="TE14" s="184"/>
      <c r="TF14" s="184"/>
      <c r="TG14" s="184"/>
      <c r="TH14" s="184"/>
      <c r="TI14" s="184"/>
      <c r="TJ14" s="184"/>
      <c r="TK14" s="184"/>
      <c r="TL14" s="184"/>
      <c r="TM14" s="184"/>
      <c r="TN14" s="184"/>
      <c r="TO14" s="184"/>
      <c r="TP14" s="184"/>
      <c r="TQ14" s="184"/>
      <c r="TR14" s="184"/>
      <c r="TS14" s="184"/>
      <c r="TT14" s="184"/>
      <c r="TU14" s="184"/>
      <c r="TV14" s="184"/>
      <c r="TW14" s="184"/>
      <c r="TX14" s="184"/>
      <c r="TY14" s="184"/>
      <c r="TZ14" s="184"/>
      <c r="UA14" s="184"/>
      <c r="UB14" s="184"/>
      <c r="UC14" s="184"/>
      <c r="UD14" s="184"/>
      <c r="UE14" s="184"/>
      <c r="UF14" s="184"/>
      <c r="UG14" s="184"/>
      <c r="UH14" s="184"/>
      <c r="UI14" s="184"/>
      <c r="UJ14" s="184"/>
      <c r="UK14" s="184"/>
      <c r="UL14" s="184"/>
      <c r="UM14" s="184"/>
      <c r="UN14" s="184"/>
      <c r="UO14" s="184"/>
      <c r="UP14" s="184"/>
      <c r="UQ14" s="184"/>
      <c r="UR14" s="184"/>
      <c r="US14" s="184"/>
      <c r="UT14" s="184"/>
      <c r="UU14" s="184"/>
      <c r="UV14" s="184"/>
      <c r="UW14" s="184"/>
      <c r="UX14" s="184"/>
      <c r="UY14" s="184"/>
      <c r="UZ14" s="184"/>
      <c r="VA14" s="184"/>
      <c r="VB14" s="184"/>
      <c r="VC14" s="184"/>
      <c r="VD14" s="184"/>
      <c r="VE14" s="184"/>
      <c r="VF14" s="184"/>
      <c r="VG14" s="184"/>
      <c r="VH14" s="184"/>
      <c r="VI14" s="184"/>
      <c r="VJ14" s="184"/>
      <c r="VK14" s="184"/>
      <c r="VL14" s="184"/>
      <c r="VM14" s="184"/>
      <c r="VN14" s="184"/>
      <c r="VO14" s="184"/>
      <c r="VP14" s="184"/>
      <c r="VQ14" s="184"/>
      <c r="VR14" s="184"/>
      <c r="VS14" s="184"/>
      <c r="VT14" s="184"/>
      <c r="VU14" s="184"/>
      <c r="VV14" s="184"/>
      <c r="VW14" s="184"/>
      <c r="VX14" s="184"/>
      <c r="VY14" s="184"/>
      <c r="VZ14" s="184"/>
      <c r="WA14" s="184"/>
      <c r="WB14" s="184"/>
      <c r="WC14" s="184"/>
      <c r="WD14" s="184"/>
      <c r="WE14" s="184"/>
      <c r="WF14" s="184"/>
      <c r="WG14" s="184"/>
      <c r="WH14" s="184"/>
      <c r="WI14" s="184"/>
      <c r="WJ14" s="184"/>
      <c r="WK14" s="184"/>
      <c r="WL14" s="184"/>
      <c r="WM14" s="184"/>
      <c r="WN14" s="184"/>
      <c r="WO14" s="184"/>
      <c r="WP14" s="184"/>
      <c r="WQ14" s="184"/>
      <c r="WR14" s="184"/>
      <c r="WS14" s="184"/>
      <c r="WT14" s="184"/>
      <c r="WU14" s="184"/>
      <c r="WV14" s="184"/>
      <c r="WW14" s="184"/>
      <c r="WX14" s="184"/>
      <c r="WY14" s="184"/>
      <c r="WZ14" s="184"/>
      <c r="XA14" s="184"/>
      <c r="XB14" s="184"/>
      <c r="XC14" s="184"/>
      <c r="XD14" s="184"/>
      <c r="XE14" s="184"/>
      <c r="XF14" s="184"/>
      <c r="XG14" s="184"/>
      <c r="XH14" s="184"/>
      <c r="XI14" s="184"/>
      <c r="XJ14" s="184"/>
      <c r="XK14" s="184"/>
      <c r="XL14" s="184"/>
      <c r="XM14" s="184"/>
      <c r="XN14" s="184"/>
      <c r="XO14" s="184"/>
      <c r="XP14" s="184"/>
      <c r="XQ14" s="184"/>
      <c r="XR14" s="184"/>
      <c r="XS14" s="184"/>
      <c r="XT14" s="184"/>
      <c r="XU14" s="184"/>
      <c r="XV14" s="184"/>
      <c r="XW14" s="184"/>
      <c r="XX14" s="184"/>
      <c r="XY14" s="184"/>
      <c r="XZ14" s="184"/>
      <c r="YA14" s="184"/>
      <c r="YB14" s="184"/>
      <c r="YC14" s="184"/>
      <c r="YD14" s="184"/>
      <c r="YE14" s="184"/>
      <c r="YF14" s="184"/>
      <c r="YG14" s="184"/>
      <c r="YH14" s="184"/>
      <c r="YI14" s="184"/>
      <c r="YJ14" s="184"/>
      <c r="YK14" s="184"/>
      <c r="YL14" s="184"/>
      <c r="YM14" s="184"/>
      <c r="YN14" s="184"/>
      <c r="YO14" s="184"/>
      <c r="YP14" s="184"/>
      <c r="YQ14" s="184"/>
      <c r="YR14" s="184"/>
      <c r="YS14" s="184"/>
      <c r="YT14" s="184"/>
      <c r="YU14" s="184"/>
      <c r="YV14" s="184"/>
      <c r="YW14" s="184"/>
      <c r="YX14" s="184"/>
      <c r="YY14" s="184"/>
      <c r="YZ14" s="184"/>
      <c r="ZA14" s="184"/>
      <c r="ZB14" s="184"/>
      <c r="ZC14" s="184"/>
      <c r="ZD14" s="184"/>
      <c r="ZE14" s="184"/>
      <c r="ZF14" s="184"/>
      <c r="ZG14" s="184"/>
      <c r="ZH14" s="184"/>
      <c r="ZI14" s="184"/>
      <c r="ZJ14" s="184"/>
      <c r="ZK14" s="184"/>
      <c r="ZL14" s="184"/>
      <c r="ZM14" s="184"/>
      <c r="ZN14" s="184"/>
      <c r="ZO14" s="184"/>
      <c r="ZP14" s="184"/>
      <c r="ZQ14" s="184"/>
      <c r="ZR14" s="184"/>
      <c r="ZS14" s="184"/>
      <c r="ZT14" s="184"/>
      <c r="ZU14" s="184"/>
      <c r="ZV14" s="184"/>
      <c r="ZW14" s="184"/>
      <c r="ZX14" s="184"/>
      <c r="ZY14" s="184"/>
      <c r="ZZ14" s="184"/>
      <c r="AAA14" s="184"/>
      <c r="AAB14" s="184"/>
      <c r="AAC14" s="184"/>
      <c r="AAD14" s="184"/>
      <c r="AAE14" s="184"/>
      <c r="AAF14" s="184"/>
      <c r="AAG14" s="184"/>
      <c r="AAH14" s="184"/>
      <c r="AAI14" s="184"/>
      <c r="AAJ14" s="184"/>
      <c r="AAK14" s="184"/>
      <c r="AAL14" s="184"/>
      <c r="AAM14" s="184"/>
      <c r="AAN14" s="184"/>
      <c r="AAO14" s="184"/>
      <c r="AAP14" s="184"/>
      <c r="AAQ14" s="184"/>
      <c r="AAR14" s="184"/>
      <c r="AAS14" s="184"/>
      <c r="AAT14" s="184"/>
      <c r="AAU14" s="184"/>
      <c r="AAV14" s="184"/>
      <c r="AAW14" s="184"/>
      <c r="AAX14" s="184"/>
      <c r="AAY14" s="184"/>
      <c r="AAZ14" s="184"/>
      <c r="ABA14" s="184"/>
      <c r="ABB14" s="184"/>
      <c r="ABC14" s="184"/>
      <c r="ABD14" s="184"/>
      <c r="ABE14" s="184"/>
      <c r="ABF14" s="184"/>
      <c r="ABG14" s="184"/>
      <c r="ABH14" s="184"/>
      <c r="ABI14" s="184"/>
      <c r="ABJ14" s="184"/>
      <c r="ABK14" s="184"/>
      <c r="ABL14" s="184"/>
      <c r="ABM14" s="184"/>
      <c r="ABN14" s="184"/>
      <c r="ABO14" s="184"/>
      <c r="ABP14" s="184"/>
      <c r="ABQ14" s="184"/>
      <c r="ABR14" s="184"/>
      <c r="ABS14" s="184"/>
      <c r="ABT14" s="184"/>
      <c r="ABU14" s="184"/>
      <c r="ABV14" s="184"/>
      <c r="ABW14" s="184"/>
      <c r="ABX14" s="184"/>
      <c r="ABY14" s="184"/>
      <c r="ABZ14" s="184"/>
      <c r="ACA14" s="184"/>
      <c r="ACB14" s="184"/>
      <c r="ACC14" s="184"/>
      <c r="ACD14" s="184"/>
      <c r="ACE14" s="184"/>
      <c r="ACF14" s="184"/>
      <c r="ACG14" s="184"/>
      <c r="ACH14" s="184"/>
      <c r="ACI14" s="184"/>
      <c r="ACJ14" s="184"/>
      <c r="ACK14" s="184"/>
      <c r="ACL14" s="184"/>
      <c r="ACM14" s="184"/>
      <c r="ACN14" s="184"/>
      <c r="ACO14" s="184"/>
      <c r="ACP14" s="184"/>
      <c r="ACQ14" s="184"/>
      <c r="ACR14" s="184"/>
      <c r="ACS14" s="184"/>
      <c r="ACT14" s="184"/>
      <c r="ACU14" s="184"/>
      <c r="ACV14" s="184"/>
      <c r="ACW14" s="184"/>
      <c r="ACX14" s="184"/>
      <c r="ACY14" s="184"/>
      <c r="ACZ14" s="184"/>
      <c r="ADA14" s="184"/>
      <c r="ADB14" s="184"/>
      <c r="ADC14" s="184"/>
      <c r="ADD14" s="184"/>
      <c r="ADE14" s="184"/>
      <c r="ADF14" s="184"/>
      <c r="ADG14" s="184"/>
      <c r="ADH14" s="184"/>
      <c r="ADI14" s="184"/>
      <c r="ADJ14" s="184"/>
      <c r="ADK14" s="184"/>
      <c r="ADL14" s="184"/>
      <c r="ADM14" s="184"/>
      <c r="ADN14" s="184"/>
      <c r="ADO14" s="184"/>
      <c r="ADP14" s="184"/>
      <c r="ADQ14" s="184"/>
      <c r="ADR14" s="184"/>
      <c r="ADS14" s="184"/>
      <c r="ADT14" s="184"/>
      <c r="ADU14" s="184"/>
      <c r="ADV14" s="184"/>
      <c r="ADW14" s="184"/>
      <c r="ADX14" s="184"/>
      <c r="ADY14" s="184"/>
      <c r="ADZ14" s="184"/>
      <c r="AEA14" s="184"/>
      <c r="AEB14" s="184"/>
      <c r="AEC14" s="184"/>
      <c r="AED14" s="184"/>
      <c r="AEE14" s="184"/>
      <c r="AEF14" s="184"/>
      <c r="AEG14" s="184"/>
      <c r="AEH14" s="184"/>
      <c r="AEI14" s="184"/>
      <c r="AEJ14" s="184"/>
      <c r="AEK14" s="184"/>
      <c r="AEL14" s="184"/>
      <c r="AEM14" s="184"/>
      <c r="AEN14" s="184"/>
      <c r="AEO14" s="184"/>
      <c r="AEP14" s="184"/>
      <c r="AEQ14" s="184"/>
      <c r="AER14" s="184"/>
      <c r="AES14" s="184"/>
      <c r="AET14" s="184"/>
      <c r="AEU14" s="184"/>
      <c r="AEV14" s="184"/>
      <c r="AEW14" s="184"/>
      <c r="AEX14" s="184"/>
      <c r="AEY14" s="184"/>
      <c r="AEZ14" s="184"/>
      <c r="AFA14" s="184"/>
      <c r="AFB14" s="184"/>
      <c r="AFC14" s="184"/>
      <c r="AFD14" s="184"/>
      <c r="AFE14" s="184"/>
      <c r="AFF14" s="184"/>
      <c r="AFG14" s="184"/>
      <c r="AFH14" s="184"/>
      <c r="AFI14" s="184"/>
      <c r="AFJ14" s="184"/>
      <c r="AFK14" s="184"/>
      <c r="AFL14" s="184"/>
      <c r="AFM14" s="184"/>
      <c r="AFN14" s="184"/>
      <c r="AFO14" s="184"/>
      <c r="AFP14" s="184"/>
      <c r="AFQ14" s="184"/>
      <c r="AFR14" s="184"/>
      <c r="AFS14" s="184"/>
      <c r="AFT14" s="184"/>
      <c r="AFU14" s="184"/>
      <c r="AFV14" s="184"/>
      <c r="AFW14" s="184"/>
      <c r="AFX14" s="184"/>
      <c r="AFY14" s="184"/>
      <c r="AFZ14" s="184"/>
      <c r="AGA14" s="184"/>
      <c r="AGB14" s="184"/>
      <c r="AGC14" s="184"/>
      <c r="AGD14" s="184"/>
      <c r="AGE14" s="184"/>
      <c r="AGF14" s="184"/>
      <c r="AGG14" s="184"/>
      <c r="AGH14" s="184"/>
      <c r="AGI14" s="184"/>
      <c r="AGJ14" s="184"/>
      <c r="AGK14" s="184"/>
      <c r="AGL14" s="184"/>
      <c r="AGM14" s="184"/>
      <c r="AGN14" s="184"/>
      <c r="AGO14" s="184"/>
      <c r="AGP14" s="184"/>
      <c r="AGQ14" s="184"/>
      <c r="AGR14" s="184"/>
      <c r="AGS14" s="184"/>
      <c r="AGT14" s="184"/>
      <c r="AGU14" s="184"/>
      <c r="AGV14" s="184"/>
      <c r="AGW14" s="184"/>
      <c r="AGX14" s="184"/>
      <c r="AGY14" s="184"/>
      <c r="AGZ14" s="184"/>
      <c r="AHA14" s="184"/>
      <c r="AHB14" s="184"/>
      <c r="AHC14" s="184"/>
      <c r="AHD14" s="184"/>
      <c r="AHE14" s="184"/>
      <c r="AHF14" s="184"/>
      <c r="AHG14" s="184"/>
      <c r="AHH14" s="184"/>
      <c r="AHI14" s="184"/>
      <c r="AHJ14" s="184"/>
      <c r="AHK14" s="184"/>
      <c r="AHL14" s="184"/>
      <c r="AHM14" s="184"/>
      <c r="AHN14" s="184"/>
      <c r="AHO14" s="184"/>
      <c r="AHP14" s="184"/>
      <c r="AHQ14" s="184"/>
      <c r="AHR14" s="184"/>
      <c r="AHS14" s="184"/>
      <c r="AHT14" s="184"/>
      <c r="AHU14" s="184"/>
      <c r="AHV14" s="184"/>
      <c r="AHW14" s="184"/>
      <c r="AHX14" s="184"/>
      <c r="AHY14" s="184"/>
      <c r="AHZ14" s="184"/>
      <c r="AIA14" s="184"/>
      <c r="AIB14" s="184"/>
      <c r="AIC14" s="184"/>
      <c r="AID14" s="184"/>
      <c r="AIE14" s="184"/>
      <c r="AIF14" s="184"/>
      <c r="AIG14" s="184"/>
      <c r="AIH14" s="184"/>
      <c r="AII14" s="184"/>
      <c r="AIJ14" s="184"/>
      <c r="AIK14" s="184"/>
      <c r="AIL14" s="184"/>
      <c r="AIM14" s="184"/>
      <c r="AIN14" s="184"/>
      <c r="AIO14" s="184"/>
      <c r="AIP14" s="184"/>
      <c r="AIQ14" s="184"/>
      <c r="AIR14" s="184"/>
      <c r="AIS14" s="184"/>
      <c r="AIT14" s="184"/>
      <c r="AIU14" s="184"/>
      <c r="AIV14" s="184"/>
      <c r="AIW14" s="184"/>
      <c r="AIX14" s="184"/>
      <c r="AIY14" s="184"/>
      <c r="AIZ14" s="184"/>
      <c r="AJA14" s="184"/>
      <c r="AJB14" s="184"/>
      <c r="AJC14" s="184"/>
      <c r="AJD14" s="184"/>
      <c r="AJE14" s="184"/>
      <c r="AJF14" s="184"/>
      <c r="AJG14" s="184"/>
      <c r="AJH14" s="184"/>
      <c r="AJI14" s="184"/>
      <c r="AJJ14" s="184"/>
      <c r="AJK14" s="184"/>
      <c r="AJL14" s="184"/>
      <c r="AJM14" s="184"/>
      <c r="AJN14" s="184"/>
      <c r="AJO14" s="184"/>
      <c r="AJP14" s="184"/>
      <c r="AJQ14" s="184"/>
      <c r="AJR14" s="184"/>
      <c r="AJS14" s="184"/>
      <c r="AJT14" s="184"/>
      <c r="AJU14" s="184"/>
      <c r="AJV14" s="184"/>
      <c r="AJW14" s="184"/>
      <c r="AJX14" s="184"/>
      <c r="AJY14" s="184"/>
      <c r="AJZ14" s="184"/>
      <c r="AKA14" s="184"/>
      <c r="AKB14" s="184"/>
      <c r="AKC14" s="184"/>
      <c r="AKD14" s="184"/>
      <c r="AKE14" s="184"/>
      <c r="AKF14" s="184"/>
      <c r="AKG14" s="184"/>
      <c r="AKH14" s="184"/>
      <c r="AKI14" s="184"/>
      <c r="AKJ14" s="184"/>
      <c r="AKK14" s="184"/>
      <c r="AKL14" s="184"/>
      <c r="AKM14" s="184"/>
      <c r="AKN14" s="184"/>
      <c r="AKO14" s="184"/>
      <c r="AKP14" s="184"/>
      <c r="AKQ14" s="184"/>
      <c r="AKR14" s="184"/>
      <c r="AKS14" s="184"/>
      <c r="AKT14" s="184"/>
      <c r="AKU14" s="184"/>
      <c r="AKV14" s="184"/>
      <c r="AKW14" s="184"/>
      <c r="AKX14" s="184"/>
      <c r="AKY14" s="184"/>
      <c r="AKZ14" s="184"/>
      <c r="ALA14" s="184"/>
      <c r="ALB14" s="184"/>
      <c r="ALC14" s="184"/>
      <c r="ALD14" s="184"/>
      <c r="ALE14" s="184"/>
      <c r="ALF14" s="184"/>
      <c r="ALG14" s="184"/>
      <c r="ALH14" s="184"/>
      <c r="ALI14" s="184"/>
      <c r="ALJ14" s="184"/>
      <c r="ALK14" s="184"/>
      <c r="ALL14" s="184"/>
      <c r="ALM14" s="184"/>
      <c r="ALN14" s="184"/>
      <c r="ALO14" s="184"/>
      <c r="ALP14" s="184"/>
      <c r="ALQ14" s="184"/>
      <c r="ALR14" s="184"/>
      <c r="ALS14" s="184"/>
      <c r="ALT14" s="184"/>
      <c r="ALU14" s="184"/>
      <c r="ALV14" s="184"/>
      <c r="ALW14" s="184"/>
      <c r="ALX14" s="184"/>
      <c r="ALY14" s="184"/>
      <c r="ALZ14" s="184"/>
      <c r="AMA14" s="184"/>
      <c r="AMB14" s="184"/>
      <c r="AMC14" s="184"/>
      <c r="AMD14" s="184"/>
      <c r="AME14" s="184"/>
      <c r="AMF14" s="184"/>
      <c r="AMG14" s="184"/>
      <c r="AMH14" s="184"/>
      <c r="AMI14" s="184"/>
      <c r="AMJ14" s="184"/>
      <c r="AMK14" s="184"/>
      <c r="AML14" s="184"/>
      <c r="AMM14" s="184"/>
    </row>
    <row r="15" spans="1:1027" s="258" customFormat="1" ht="12.75">
      <c r="A15" s="197">
        <v>8</v>
      </c>
      <c r="B15" s="204" t="s">
        <v>286</v>
      </c>
      <c r="C15" s="265">
        <v>50</v>
      </c>
      <c r="D15" s="192" t="s">
        <v>6</v>
      </c>
      <c r="E15" s="192"/>
      <c r="F15" s="192"/>
      <c r="G15" s="192"/>
      <c r="H15" s="193"/>
      <c r="I15" s="193"/>
      <c r="J15" s="194">
        <f t="shared" si="0"/>
        <v>0</v>
      </c>
      <c r="K15" s="195">
        <f t="shared" si="1"/>
        <v>0</v>
      </c>
      <c r="L15" s="194">
        <f t="shared" si="2"/>
        <v>0</v>
      </c>
      <c r="M15" s="196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  <c r="IV15" s="184"/>
      <c r="IW15" s="184"/>
      <c r="IX15" s="184"/>
      <c r="IY15" s="184"/>
      <c r="IZ15" s="184"/>
      <c r="JA15" s="184"/>
      <c r="JB15" s="184"/>
      <c r="JC15" s="184"/>
      <c r="JD15" s="184"/>
      <c r="JE15" s="184"/>
      <c r="JF15" s="184"/>
      <c r="JG15" s="184"/>
      <c r="JH15" s="184"/>
      <c r="JI15" s="184"/>
      <c r="JJ15" s="184"/>
      <c r="JK15" s="184"/>
      <c r="JL15" s="184"/>
      <c r="JM15" s="184"/>
      <c r="JN15" s="184"/>
      <c r="JO15" s="184"/>
      <c r="JP15" s="184"/>
      <c r="JQ15" s="184"/>
      <c r="JR15" s="184"/>
      <c r="JS15" s="184"/>
      <c r="JT15" s="184"/>
      <c r="JU15" s="184"/>
      <c r="JV15" s="184"/>
      <c r="JW15" s="184"/>
      <c r="JX15" s="184"/>
      <c r="JY15" s="184"/>
      <c r="JZ15" s="184"/>
      <c r="KA15" s="184"/>
      <c r="KB15" s="184"/>
      <c r="KC15" s="184"/>
      <c r="KD15" s="184"/>
      <c r="KE15" s="184"/>
      <c r="KF15" s="184"/>
      <c r="KG15" s="184"/>
      <c r="KH15" s="184"/>
      <c r="KI15" s="184"/>
      <c r="KJ15" s="184"/>
      <c r="KK15" s="184"/>
      <c r="KL15" s="184"/>
      <c r="KM15" s="184"/>
      <c r="KN15" s="184"/>
      <c r="KO15" s="184"/>
      <c r="KP15" s="184"/>
      <c r="KQ15" s="184"/>
      <c r="KR15" s="184"/>
      <c r="KS15" s="184"/>
      <c r="KT15" s="184"/>
      <c r="KU15" s="184"/>
      <c r="KV15" s="184"/>
      <c r="KW15" s="184"/>
      <c r="KX15" s="184"/>
      <c r="KY15" s="184"/>
      <c r="KZ15" s="184"/>
      <c r="LA15" s="184"/>
      <c r="LB15" s="184"/>
      <c r="LC15" s="184"/>
      <c r="LD15" s="184"/>
      <c r="LE15" s="184"/>
      <c r="LF15" s="184"/>
      <c r="LG15" s="184"/>
      <c r="LH15" s="184"/>
      <c r="LI15" s="184"/>
      <c r="LJ15" s="184"/>
      <c r="LK15" s="184"/>
      <c r="LL15" s="184"/>
      <c r="LM15" s="184"/>
      <c r="LN15" s="184"/>
      <c r="LO15" s="184"/>
      <c r="LP15" s="184"/>
      <c r="LQ15" s="184"/>
      <c r="LR15" s="184"/>
      <c r="LS15" s="184"/>
      <c r="LT15" s="184"/>
      <c r="LU15" s="184"/>
      <c r="LV15" s="184"/>
      <c r="LW15" s="184"/>
      <c r="LX15" s="184"/>
      <c r="LY15" s="184"/>
      <c r="LZ15" s="184"/>
      <c r="MA15" s="184"/>
      <c r="MB15" s="184"/>
      <c r="MC15" s="184"/>
      <c r="MD15" s="184"/>
      <c r="ME15" s="184"/>
      <c r="MF15" s="184"/>
      <c r="MG15" s="184"/>
      <c r="MH15" s="184"/>
      <c r="MI15" s="184"/>
      <c r="MJ15" s="184"/>
      <c r="MK15" s="184"/>
      <c r="ML15" s="184"/>
      <c r="MM15" s="184"/>
      <c r="MN15" s="184"/>
      <c r="MO15" s="184"/>
      <c r="MP15" s="184"/>
      <c r="MQ15" s="184"/>
      <c r="MR15" s="184"/>
      <c r="MS15" s="184"/>
      <c r="MT15" s="184"/>
      <c r="MU15" s="184"/>
      <c r="MV15" s="184"/>
      <c r="MW15" s="184"/>
      <c r="MX15" s="184"/>
      <c r="MY15" s="184"/>
      <c r="MZ15" s="184"/>
      <c r="NA15" s="184"/>
      <c r="NB15" s="184"/>
      <c r="NC15" s="184"/>
      <c r="ND15" s="184"/>
      <c r="NE15" s="184"/>
      <c r="NF15" s="184"/>
      <c r="NG15" s="184"/>
      <c r="NH15" s="184"/>
      <c r="NI15" s="184"/>
      <c r="NJ15" s="184"/>
      <c r="NK15" s="184"/>
      <c r="NL15" s="184"/>
      <c r="NM15" s="184"/>
      <c r="NN15" s="184"/>
      <c r="NO15" s="184"/>
      <c r="NP15" s="184"/>
      <c r="NQ15" s="184"/>
      <c r="NR15" s="184"/>
      <c r="NS15" s="184"/>
      <c r="NT15" s="184"/>
      <c r="NU15" s="184"/>
      <c r="NV15" s="184"/>
      <c r="NW15" s="184"/>
      <c r="NX15" s="184"/>
      <c r="NY15" s="184"/>
      <c r="NZ15" s="184"/>
      <c r="OA15" s="184"/>
      <c r="OB15" s="184"/>
      <c r="OC15" s="184"/>
      <c r="OD15" s="184"/>
      <c r="OE15" s="184"/>
      <c r="OF15" s="184"/>
      <c r="OG15" s="184"/>
      <c r="OH15" s="184"/>
      <c r="OI15" s="184"/>
      <c r="OJ15" s="184"/>
      <c r="OK15" s="184"/>
      <c r="OL15" s="184"/>
      <c r="OM15" s="184"/>
      <c r="ON15" s="184"/>
      <c r="OO15" s="184"/>
      <c r="OP15" s="184"/>
      <c r="OQ15" s="184"/>
      <c r="OR15" s="184"/>
      <c r="OS15" s="184"/>
      <c r="OT15" s="184"/>
      <c r="OU15" s="184"/>
      <c r="OV15" s="184"/>
      <c r="OW15" s="184"/>
      <c r="OX15" s="184"/>
      <c r="OY15" s="184"/>
      <c r="OZ15" s="184"/>
      <c r="PA15" s="184"/>
      <c r="PB15" s="184"/>
      <c r="PC15" s="184"/>
      <c r="PD15" s="184"/>
      <c r="PE15" s="184"/>
      <c r="PF15" s="184"/>
      <c r="PG15" s="184"/>
      <c r="PH15" s="184"/>
      <c r="PI15" s="184"/>
      <c r="PJ15" s="184"/>
      <c r="PK15" s="184"/>
      <c r="PL15" s="184"/>
      <c r="PM15" s="184"/>
      <c r="PN15" s="184"/>
      <c r="PO15" s="184"/>
      <c r="PP15" s="184"/>
      <c r="PQ15" s="184"/>
      <c r="PR15" s="184"/>
      <c r="PS15" s="184"/>
      <c r="PT15" s="184"/>
      <c r="PU15" s="184"/>
      <c r="PV15" s="184"/>
      <c r="PW15" s="184"/>
      <c r="PX15" s="184"/>
      <c r="PY15" s="184"/>
      <c r="PZ15" s="184"/>
      <c r="QA15" s="184"/>
      <c r="QB15" s="184"/>
      <c r="QC15" s="184"/>
      <c r="QD15" s="184"/>
      <c r="QE15" s="184"/>
      <c r="QF15" s="184"/>
      <c r="QG15" s="184"/>
      <c r="QH15" s="184"/>
      <c r="QI15" s="184"/>
      <c r="QJ15" s="184"/>
      <c r="QK15" s="184"/>
      <c r="QL15" s="184"/>
      <c r="QM15" s="184"/>
      <c r="QN15" s="184"/>
      <c r="QO15" s="184"/>
      <c r="QP15" s="184"/>
      <c r="QQ15" s="184"/>
      <c r="QR15" s="184"/>
      <c r="QS15" s="184"/>
      <c r="QT15" s="184"/>
      <c r="QU15" s="184"/>
      <c r="QV15" s="184"/>
      <c r="QW15" s="184"/>
      <c r="QX15" s="184"/>
      <c r="QY15" s="184"/>
      <c r="QZ15" s="184"/>
      <c r="RA15" s="184"/>
      <c r="RB15" s="184"/>
      <c r="RC15" s="184"/>
      <c r="RD15" s="184"/>
      <c r="RE15" s="184"/>
      <c r="RF15" s="184"/>
      <c r="RG15" s="184"/>
      <c r="RH15" s="184"/>
      <c r="RI15" s="184"/>
      <c r="RJ15" s="184"/>
      <c r="RK15" s="184"/>
      <c r="RL15" s="184"/>
      <c r="RM15" s="184"/>
      <c r="RN15" s="184"/>
      <c r="RO15" s="184"/>
      <c r="RP15" s="184"/>
      <c r="RQ15" s="184"/>
      <c r="RR15" s="184"/>
      <c r="RS15" s="184"/>
      <c r="RT15" s="184"/>
      <c r="RU15" s="184"/>
      <c r="RV15" s="184"/>
      <c r="RW15" s="184"/>
      <c r="RX15" s="184"/>
      <c r="RY15" s="184"/>
      <c r="RZ15" s="184"/>
      <c r="SA15" s="184"/>
      <c r="SB15" s="184"/>
      <c r="SC15" s="184"/>
      <c r="SD15" s="184"/>
      <c r="SE15" s="184"/>
      <c r="SF15" s="184"/>
      <c r="SG15" s="184"/>
      <c r="SH15" s="184"/>
      <c r="SI15" s="184"/>
      <c r="SJ15" s="184"/>
      <c r="SK15" s="184"/>
      <c r="SL15" s="184"/>
      <c r="SM15" s="184"/>
      <c r="SN15" s="184"/>
      <c r="SO15" s="184"/>
      <c r="SP15" s="184"/>
      <c r="SQ15" s="184"/>
      <c r="SR15" s="184"/>
      <c r="SS15" s="184"/>
      <c r="ST15" s="184"/>
      <c r="SU15" s="184"/>
      <c r="SV15" s="184"/>
      <c r="SW15" s="184"/>
      <c r="SX15" s="184"/>
      <c r="SY15" s="184"/>
      <c r="SZ15" s="184"/>
      <c r="TA15" s="184"/>
      <c r="TB15" s="184"/>
      <c r="TC15" s="184"/>
      <c r="TD15" s="184"/>
      <c r="TE15" s="184"/>
      <c r="TF15" s="184"/>
      <c r="TG15" s="184"/>
      <c r="TH15" s="184"/>
      <c r="TI15" s="184"/>
      <c r="TJ15" s="184"/>
      <c r="TK15" s="184"/>
      <c r="TL15" s="184"/>
      <c r="TM15" s="184"/>
      <c r="TN15" s="184"/>
      <c r="TO15" s="184"/>
      <c r="TP15" s="184"/>
      <c r="TQ15" s="184"/>
      <c r="TR15" s="184"/>
      <c r="TS15" s="184"/>
      <c r="TT15" s="184"/>
      <c r="TU15" s="184"/>
      <c r="TV15" s="184"/>
      <c r="TW15" s="184"/>
      <c r="TX15" s="184"/>
      <c r="TY15" s="184"/>
      <c r="TZ15" s="184"/>
      <c r="UA15" s="184"/>
      <c r="UB15" s="184"/>
      <c r="UC15" s="184"/>
      <c r="UD15" s="184"/>
      <c r="UE15" s="184"/>
      <c r="UF15" s="184"/>
      <c r="UG15" s="184"/>
      <c r="UH15" s="184"/>
      <c r="UI15" s="184"/>
      <c r="UJ15" s="184"/>
      <c r="UK15" s="184"/>
      <c r="UL15" s="184"/>
      <c r="UM15" s="184"/>
      <c r="UN15" s="184"/>
      <c r="UO15" s="184"/>
      <c r="UP15" s="184"/>
      <c r="UQ15" s="184"/>
      <c r="UR15" s="184"/>
      <c r="US15" s="184"/>
      <c r="UT15" s="184"/>
      <c r="UU15" s="184"/>
      <c r="UV15" s="184"/>
      <c r="UW15" s="184"/>
      <c r="UX15" s="184"/>
      <c r="UY15" s="184"/>
      <c r="UZ15" s="184"/>
      <c r="VA15" s="184"/>
      <c r="VB15" s="184"/>
      <c r="VC15" s="184"/>
      <c r="VD15" s="184"/>
      <c r="VE15" s="184"/>
      <c r="VF15" s="184"/>
      <c r="VG15" s="184"/>
      <c r="VH15" s="184"/>
      <c r="VI15" s="184"/>
      <c r="VJ15" s="184"/>
      <c r="VK15" s="184"/>
      <c r="VL15" s="184"/>
      <c r="VM15" s="184"/>
      <c r="VN15" s="184"/>
      <c r="VO15" s="184"/>
      <c r="VP15" s="184"/>
      <c r="VQ15" s="184"/>
      <c r="VR15" s="184"/>
      <c r="VS15" s="184"/>
      <c r="VT15" s="184"/>
      <c r="VU15" s="184"/>
      <c r="VV15" s="184"/>
      <c r="VW15" s="184"/>
      <c r="VX15" s="184"/>
      <c r="VY15" s="184"/>
      <c r="VZ15" s="184"/>
      <c r="WA15" s="184"/>
      <c r="WB15" s="184"/>
      <c r="WC15" s="184"/>
      <c r="WD15" s="184"/>
      <c r="WE15" s="184"/>
      <c r="WF15" s="184"/>
      <c r="WG15" s="184"/>
      <c r="WH15" s="184"/>
      <c r="WI15" s="184"/>
      <c r="WJ15" s="184"/>
      <c r="WK15" s="184"/>
      <c r="WL15" s="184"/>
      <c r="WM15" s="184"/>
      <c r="WN15" s="184"/>
      <c r="WO15" s="184"/>
      <c r="WP15" s="184"/>
      <c r="WQ15" s="184"/>
      <c r="WR15" s="184"/>
      <c r="WS15" s="184"/>
      <c r="WT15" s="184"/>
      <c r="WU15" s="184"/>
      <c r="WV15" s="184"/>
      <c r="WW15" s="184"/>
      <c r="WX15" s="184"/>
      <c r="WY15" s="184"/>
      <c r="WZ15" s="184"/>
      <c r="XA15" s="184"/>
      <c r="XB15" s="184"/>
      <c r="XC15" s="184"/>
      <c r="XD15" s="184"/>
      <c r="XE15" s="184"/>
      <c r="XF15" s="184"/>
      <c r="XG15" s="184"/>
      <c r="XH15" s="184"/>
      <c r="XI15" s="184"/>
      <c r="XJ15" s="184"/>
      <c r="XK15" s="184"/>
      <c r="XL15" s="184"/>
      <c r="XM15" s="184"/>
      <c r="XN15" s="184"/>
      <c r="XO15" s="184"/>
      <c r="XP15" s="184"/>
      <c r="XQ15" s="184"/>
      <c r="XR15" s="184"/>
      <c r="XS15" s="184"/>
      <c r="XT15" s="184"/>
      <c r="XU15" s="184"/>
      <c r="XV15" s="184"/>
      <c r="XW15" s="184"/>
      <c r="XX15" s="184"/>
      <c r="XY15" s="184"/>
      <c r="XZ15" s="184"/>
      <c r="YA15" s="184"/>
      <c r="YB15" s="184"/>
      <c r="YC15" s="184"/>
      <c r="YD15" s="184"/>
      <c r="YE15" s="184"/>
      <c r="YF15" s="184"/>
      <c r="YG15" s="184"/>
      <c r="YH15" s="184"/>
      <c r="YI15" s="184"/>
      <c r="YJ15" s="184"/>
      <c r="YK15" s="184"/>
      <c r="YL15" s="184"/>
      <c r="YM15" s="184"/>
      <c r="YN15" s="184"/>
      <c r="YO15" s="184"/>
      <c r="YP15" s="184"/>
      <c r="YQ15" s="184"/>
      <c r="YR15" s="184"/>
      <c r="YS15" s="184"/>
      <c r="YT15" s="184"/>
      <c r="YU15" s="184"/>
      <c r="YV15" s="184"/>
      <c r="YW15" s="184"/>
      <c r="YX15" s="184"/>
      <c r="YY15" s="184"/>
      <c r="YZ15" s="184"/>
      <c r="ZA15" s="184"/>
      <c r="ZB15" s="184"/>
      <c r="ZC15" s="184"/>
      <c r="ZD15" s="184"/>
      <c r="ZE15" s="184"/>
      <c r="ZF15" s="184"/>
      <c r="ZG15" s="184"/>
      <c r="ZH15" s="184"/>
      <c r="ZI15" s="184"/>
      <c r="ZJ15" s="184"/>
      <c r="ZK15" s="184"/>
      <c r="ZL15" s="184"/>
      <c r="ZM15" s="184"/>
      <c r="ZN15" s="184"/>
      <c r="ZO15" s="184"/>
      <c r="ZP15" s="184"/>
      <c r="ZQ15" s="184"/>
      <c r="ZR15" s="184"/>
      <c r="ZS15" s="184"/>
      <c r="ZT15" s="184"/>
      <c r="ZU15" s="184"/>
      <c r="ZV15" s="184"/>
      <c r="ZW15" s="184"/>
      <c r="ZX15" s="184"/>
      <c r="ZY15" s="184"/>
      <c r="ZZ15" s="184"/>
      <c r="AAA15" s="184"/>
      <c r="AAB15" s="184"/>
      <c r="AAC15" s="184"/>
      <c r="AAD15" s="184"/>
      <c r="AAE15" s="184"/>
      <c r="AAF15" s="184"/>
      <c r="AAG15" s="184"/>
      <c r="AAH15" s="184"/>
      <c r="AAI15" s="184"/>
      <c r="AAJ15" s="184"/>
      <c r="AAK15" s="184"/>
      <c r="AAL15" s="184"/>
      <c r="AAM15" s="184"/>
      <c r="AAN15" s="184"/>
      <c r="AAO15" s="184"/>
      <c r="AAP15" s="184"/>
      <c r="AAQ15" s="184"/>
      <c r="AAR15" s="184"/>
      <c r="AAS15" s="184"/>
      <c r="AAT15" s="184"/>
      <c r="AAU15" s="184"/>
      <c r="AAV15" s="184"/>
      <c r="AAW15" s="184"/>
      <c r="AAX15" s="184"/>
      <c r="AAY15" s="184"/>
      <c r="AAZ15" s="184"/>
      <c r="ABA15" s="184"/>
      <c r="ABB15" s="184"/>
      <c r="ABC15" s="184"/>
      <c r="ABD15" s="184"/>
      <c r="ABE15" s="184"/>
      <c r="ABF15" s="184"/>
      <c r="ABG15" s="184"/>
      <c r="ABH15" s="184"/>
      <c r="ABI15" s="184"/>
      <c r="ABJ15" s="184"/>
      <c r="ABK15" s="184"/>
      <c r="ABL15" s="184"/>
      <c r="ABM15" s="184"/>
      <c r="ABN15" s="184"/>
      <c r="ABO15" s="184"/>
      <c r="ABP15" s="184"/>
      <c r="ABQ15" s="184"/>
      <c r="ABR15" s="184"/>
      <c r="ABS15" s="184"/>
      <c r="ABT15" s="184"/>
      <c r="ABU15" s="184"/>
      <c r="ABV15" s="184"/>
      <c r="ABW15" s="184"/>
      <c r="ABX15" s="184"/>
      <c r="ABY15" s="184"/>
      <c r="ABZ15" s="184"/>
      <c r="ACA15" s="184"/>
      <c r="ACB15" s="184"/>
      <c r="ACC15" s="184"/>
      <c r="ACD15" s="184"/>
      <c r="ACE15" s="184"/>
      <c r="ACF15" s="184"/>
      <c r="ACG15" s="184"/>
      <c r="ACH15" s="184"/>
      <c r="ACI15" s="184"/>
      <c r="ACJ15" s="184"/>
      <c r="ACK15" s="184"/>
      <c r="ACL15" s="184"/>
      <c r="ACM15" s="184"/>
      <c r="ACN15" s="184"/>
      <c r="ACO15" s="184"/>
      <c r="ACP15" s="184"/>
      <c r="ACQ15" s="184"/>
      <c r="ACR15" s="184"/>
      <c r="ACS15" s="184"/>
      <c r="ACT15" s="184"/>
      <c r="ACU15" s="184"/>
      <c r="ACV15" s="184"/>
      <c r="ACW15" s="184"/>
      <c r="ACX15" s="184"/>
      <c r="ACY15" s="184"/>
      <c r="ACZ15" s="184"/>
      <c r="ADA15" s="184"/>
      <c r="ADB15" s="184"/>
      <c r="ADC15" s="184"/>
      <c r="ADD15" s="184"/>
      <c r="ADE15" s="184"/>
      <c r="ADF15" s="184"/>
      <c r="ADG15" s="184"/>
      <c r="ADH15" s="184"/>
      <c r="ADI15" s="184"/>
      <c r="ADJ15" s="184"/>
      <c r="ADK15" s="184"/>
      <c r="ADL15" s="184"/>
      <c r="ADM15" s="184"/>
      <c r="ADN15" s="184"/>
      <c r="ADO15" s="184"/>
      <c r="ADP15" s="184"/>
      <c r="ADQ15" s="184"/>
      <c r="ADR15" s="184"/>
      <c r="ADS15" s="184"/>
      <c r="ADT15" s="184"/>
      <c r="ADU15" s="184"/>
      <c r="ADV15" s="184"/>
      <c r="ADW15" s="184"/>
      <c r="ADX15" s="184"/>
      <c r="ADY15" s="184"/>
      <c r="ADZ15" s="184"/>
      <c r="AEA15" s="184"/>
      <c r="AEB15" s="184"/>
      <c r="AEC15" s="184"/>
      <c r="AED15" s="184"/>
      <c r="AEE15" s="184"/>
      <c r="AEF15" s="184"/>
      <c r="AEG15" s="184"/>
      <c r="AEH15" s="184"/>
      <c r="AEI15" s="184"/>
      <c r="AEJ15" s="184"/>
      <c r="AEK15" s="184"/>
      <c r="AEL15" s="184"/>
      <c r="AEM15" s="184"/>
      <c r="AEN15" s="184"/>
      <c r="AEO15" s="184"/>
      <c r="AEP15" s="184"/>
      <c r="AEQ15" s="184"/>
      <c r="AER15" s="184"/>
      <c r="AES15" s="184"/>
      <c r="AET15" s="184"/>
      <c r="AEU15" s="184"/>
      <c r="AEV15" s="184"/>
      <c r="AEW15" s="184"/>
      <c r="AEX15" s="184"/>
      <c r="AEY15" s="184"/>
      <c r="AEZ15" s="184"/>
      <c r="AFA15" s="184"/>
      <c r="AFB15" s="184"/>
      <c r="AFC15" s="184"/>
      <c r="AFD15" s="184"/>
      <c r="AFE15" s="184"/>
      <c r="AFF15" s="184"/>
      <c r="AFG15" s="184"/>
      <c r="AFH15" s="184"/>
      <c r="AFI15" s="184"/>
      <c r="AFJ15" s="184"/>
      <c r="AFK15" s="184"/>
      <c r="AFL15" s="184"/>
      <c r="AFM15" s="184"/>
      <c r="AFN15" s="184"/>
      <c r="AFO15" s="184"/>
      <c r="AFP15" s="184"/>
      <c r="AFQ15" s="184"/>
      <c r="AFR15" s="184"/>
      <c r="AFS15" s="184"/>
      <c r="AFT15" s="184"/>
      <c r="AFU15" s="184"/>
      <c r="AFV15" s="184"/>
      <c r="AFW15" s="184"/>
      <c r="AFX15" s="184"/>
      <c r="AFY15" s="184"/>
      <c r="AFZ15" s="184"/>
      <c r="AGA15" s="184"/>
      <c r="AGB15" s="184"/>
      <c r="AGC15" s="184"/>
      <c r="AGD15" s="184"/>
      <c r="AGE15" s="184"/>
      <c r="AGF15" s="184"/>
      <c r="AGG15" s="184"/>
      <c r="AGH15" s="184"/>
      <c r="AGI15" s="184"/>
      <c r="AGJ15" s="184"/>
      <c r="AGK15" s="184"/>
      <c r="AGL15" s="184"/>
      <c r="AGM15" s="184"/>
      <c r="AGN15" s="184"/>
      <c r="AGO15" s="184"/>
      <c r="AGP15" s="184"/>
      <c r="AGQ15" s="184"/>
      <c r="AGR15" s="184"/>
      <c r="AGS15" s="184"/>
      <c r="AGT15" s="184"/>
      <c r="AGU15" s="184"/>
      <c r="AGV15" s="184"/>
      <c r="AGW15" s="184"/>
      <c r="AGX15" s="184"/>
      <c r="AGY15" s="184"/>
      <c r="AGZ15" s="184"/>
      <c r="AHA15" s="184"/>
      <c r="AHB15" s="184"/>
      <c r="AHC15" s="184"/>
      <c r="AHD15" s="184"/>
      <c r="AHE15" s="184"/>
      <c r="AHF15" s="184"/>
      <c r="AHG15" s="184"/>
      <c r="AHH15" s="184"/>
      <c r="AHI15" s="184"/>
      <c r="AHJ15" s="184"/>
      <c r="AHK15" s="184"/>
      <c r="AHL15" s="184"/>
      <c r="AHM15" s="184"/>
      <c r="AHN15" s="184"/>
      <c r="AHO15" s="184"/>
      <c r="AHP15" s="184"/>
      <c r="AHQ15" s="184"/>
      <c r="AHR15" s="184"/>
      <c r="AHS15" s="184"/>
      <c r="AHT15" s="184"/>
      <c r="AHU15" s="184"/>
      <c r="AHV15" s="184"/>
      <c r="AHW15" s="184"/>
      <c r="AHX15" s="184"/>
      <c r="AHY15" s="184"/>
      <c r="AHZ15" s="184"/>
      <c r="AIA15" s="184"/>
      <c r="AIB15" s="184"/>
      <c r="AIC15" s="184"/>
      <c r="AID15" s="184"/>
      <c r="AIE15" s="184"/>
      <c r="AIF15" s="184"/>
      <c r="AIG15" s="184"/>
      <c r="AIH15" s="184"/>
      <c r="AII15" s="184"/>
      <c r="AIJ15" s="184"/>
      <c r="AIK15" s="184"/>
      <c r="AIL15" s="184"/>
      <c r="AIM15" s="184"/>
      <c r="AIN15" s="184"/>
      <c r="AIO15" s="184"/>
      <c r="AIP15" s="184"/>
      <c r="AIQ15" s="184"/>
      <c r="AIR15" s="184"/>
      <c r="AIS15" s="184"/>
      <c r="AIT15" s="184"/>
      <c r="AIU15" s="184"/>
      <c r="AIV15" s="184"/>
      <c r="AIW15" s="184"/>
      <c r="AIX15" s="184"/>
      <c r="AIY15" s="184"/>
      <c r="AIZ15" s="184"/>
      <c r="AJA15" s="184"/>
      <c r="AJB15" s="184"/>
      <c r="AJC15" s="184"/>
      <c r="AJD15" s="184"/>
      <c r="AJE15" s="184"/>
      <c r="AJF15" s="184"/>
      <c r="AJG15" s="184"/>
      <c r="AJH15" s="184"/>
      <c r="AJI15" s="184"/>
      <c r="AJJ15" s="184"/>
      <c r="AJK15" s="184"/>
      <c r="AJL15" s="184"/>
      <c r="AJM15" s="184"/>
      <c r="AJN15" s="184"/>
      <c r="AJO15" s="184"/>
      <c r="AJP15" s="184"/>
      <c r="AJQ15" s="184"/>
      <c r="AJR15" s="184"/>
      <c r="AJS15" s="184"/>
      <c r="AJT15" s="184"/>
      <c r="AJU15" s="184"/>
      <c r="AJV15" s="184"/>
      <c r="AJW15" s="184"/>
      <c r="AJX15" s="184"/>
      <c r="AJY15" s="184"/>
      <c r="AJZ15" s="184"/>
      <c r="AKA15" s="184"/>
      <c r="AKB15" s="184"/>
      <c r="AKC15" s="184"/>
      <c r="AKD15" s="184"/>
      <c r="AKE15" s="184"/>
      <c r="AKF15" s="184"/>
      <c r="AKG15" s="184"/>
      <c r="AKH15" s="184"/>
      <c r="AKI15" s="184"/>
      <c r="AKJ15" s="184"/>
      <c r="AKK15" s="184"/>
      <c r="AKL15" s="184"/>
      <c r="AKM15" s="184"/>
      <c r="AKN15" s="184"/>
      <c r="AKO15" s="184"/>
      <c r="AKP15" s="184"/>
      <c r="AKQ15" s="184"/>
      <c r="AKR15" s="184"/>
      <c r="AKS15" s="184"/>
      <c r="AKT15" s="184"/>
      <c r="AKU15" s="184"/>
      <c r="AKV15" s="184"/>
      <c r="AKW15" s="184"/>
      <c r="AKX15" s="184"/>
      <c r="AKY15" s="184"/>
      <c r="AKZ15" s="184"/>
      <c r="ALA15" s="184"/>
      <c r="ALB15" s="184"/>
      <c r="ALC15" s="184"/>
      <c r="ALD15" s="184"/>
      <c r="ALE15" s="184"/>
      <c r="ALF15" s="184"/>
      <c r="ALG15" s="184"/>
      <c r="ALH15" s="184"/>
      <c r="ALI15" s="184"/>
      <c r="ALJ15" s="184"/>
      <c r="ALK15" s="184"/>
      <c r="ALL15" s="184"/>
      <c r="ALM15" s="184"/>
      <c r="ALN15" s="184"/>
      <c r="ALO15" s="184"/>
      <c r="ALP15" s="184"/>
      <c r="ALQ15" s="184"/>
      <c r="ALR15" s="184"/>
      <c r="ALS15" s="184"/>
      <c r="ALT15" s="184"/>
      <c r="ALU15" s="184"/>
      <c r="ALV15" s="184"/>
      <c r="ALW15" s="184"/>
      <c r="ALX15" s="184"/>
      <c r="ALY15" s="184"/>
      <c r="ALZ15" s="184"/>
      <c r="AMA15" s="184"/>
      <c r="AMB15" s="184"/>
      <c r="AMC15" s="184"/>
      <c r="AMD15" s="184"/>
      <c r="AME15" s="184"/>
      <c r="AMF15" s="184"/>
      <c r="AMG15" s="184"/>
      <c r="AMH15" s="184"/>
      <c r="AMI15" s="184"/>
      <c r="AMJ15" s="184"/>
      <c r="AMK15" s="184"/>
      <c r="AML15" s="184"/>
      <c r="AMM15" s="184"/>
    </row>
    <row r="16" spans="1:1027" s="258" customFormat="1" ht="12.75">
      <c r="A16" s="197">
        <v>9</v>
      </c>
      <c r="B16" s="204" t="s">
        <v>287</v>
      </c>
      <c r="C16" s="265">
        <v>20</v>
      </c>
      <c r="D16" s="192" t="s">
        <v>6</v>
      </c>
      <c r="E16" s="192"/>
      <c r="F16" s="192"/>
      <c r="G16" s="192"/>
      <c r="H16" s="193"/>
      <c r="I16" s="193"/>
      <c r="J16" s="194">
        <f t="shared" si="0"/>
        <v>0</v>
      </c>
      <c r="K16" s="195">
        <f t="shared" si="1"/>
        <v>0</v>
      </c>
      <c r="L16" s="194">
        <f t="shared" si="2"/>
        <v>0</v>
      </c>
      <c r="M16" s="196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  <c r="IW16" s="184"/>
      <c r="IX16" s="184"/>
      <c r="IY16" s="184"/>
      <c r="IZ16" s="184"/>
      <c r="JA16" s="184"/>
      <c r="JB16" s="184"/>
      <c r="JC16" s="184"/>
      <c r="JD16" s="184"/>
      <c r="JE16" s="184"/>
      <c r="JF16" s="184"/>
      <c r="JG16" s="184"/>
      <c r="JH16" s="184"/>
      <c r="JI16" s="184"/>
      <c r="JJ16" s="184"/>
      <c r="JK16" s="184"/>
      <c r="JL16" s="184"/>
      <c r="JM16" s="184"/>
      <c r="JN16" s="184"/>
      <c r="JO16" s="184"/>
      <c r="JP16" s="184"/>
      <c r="JQ16" s="184"/>
      <c r="JR16" s="184"/>
      <c r="JS16" s="184"/>
      <c r="JT16" s="184"/>
      <c r="JU16" s="184"/>
      <c r="JV16" s="184"/>
      <c r="JW16" s="184"/>
      <c r="JX16" s="184"/>
      <c r="JY16" s="184"/>
      <c r="JZ16" s="184"/>
      <c r="KA16" s="184"/>
      <c r="KB16" s="184"/>
      <c r="KC16" s="184"/>
      <c r="KD16" s="184"/>
      <c r="KE16" s="184"/>
      <c r="KF16" s="184"/>
      <c r="KG16" s="184"/>
      <c r="KH16" s="184"/>
      <c r="KI16" s="184"/>
      <c r="KJ16" s="184"/>
      <c r="KK16" s="184"/>
      <c r="KL16" s="184"/>
      <c r="KM16" s="184"/>
      <c r="KN16" s="184"/>
      <c r="KO16" s="184"/>
      <c r="KP16" s="184"/>
      <c r="KQ16" s="184"/>
      <c r="KR16" s="184"/>
      <c r="KS16" s="184"/>
      <c r="KT16" s="184"/>
      <c r="KU16" s="184"/>
      <c r="KV16" s="184"/>
      <c r="KW16" s="184"/>
      <c r="KX16" s="184"/>
      <c r="KY16" s="184"/>
      <c r="KZ16" s="184"/>
      <c r="LA16" s="184"/>
      <c r="LB16" s="184"/>
      <c r="LC16" s="184"/>
      <c r="LD16" s="184"/>
      <c r="LE16" s="184"/>
      <c r="LF16" s="184"/>
      <c r="LG16" s="184"/>
      <c r="LH16" s="184"/>
      <c r="LI16" s="184"/>
      <c r="LJ16" s="184"/>
      <c r="LK16" s="184"/>
      <c r="LL16" s="184"/>
      <c r="LM16" s="184"/>
      <c r="LN16" s="184"/>
      <c r="LO16" s="184"/>
      <c r="LP16" s="184"/>
      <c r="LQ16" s="184"/>
      <c r="LR16" s="184"/>
      <c r="LS16" s="184"/>
      <c r="LT16" s="184"/>
      <c r="LU16" s="184"/>
      <c r="LV16" s="184"/>
      <c r="LW16" s="184"/>
      <c r="LX16" s="184"/>
      <c r="LY16" s="184"/>
      <c r="LZ16" s="184"/>
      <c r="MA16" s="184"/>
      <c r="MB16" s="184"/>
      <c r="MC16" s="184"/>
      <c r="MD16" s="184"/>
      <c r="ME16" s="184"/>
      <c r="MF16" s="184"/>
      <c r="MG16" s="184"/>
      <c r="MH16" s="184"/>
      <c r="MI16" s="184"/>
      <c r="MJ16" s="184"/>
      <c r="MK16" s="184"/>
      <c r="ML16" s="184"/>
      <c r="MM16" s="184"/>
      <c r="MN16" s="184"/>
      <c r="MO16" s="184"/>
      <c r="MP16" s="184"/>
      <c r="MQ16" s="184"/>
      <c r="MR16" s="184"/>
      <c r="MS16" s="184"/>
      <c r="MT16" s="184"/>
      <c r="MU16" s="184"/>
      <c r="MV16" s="184"/>
      <c r="MW16" s="184"/>
      <c r="MX16" s="184"/>
      <c r="MY16" s="184"/>
      <c r="MZ16" s="184"/>
      <c r="NA16" s="184"/>
      <c r="NB16" s="184"/>
      <c r="NC16" s="184"/>
      <c r="ND16" s="184"/>
      <c r="NE16" s="184"/>
      <c r="NF16" s="184"/>
      <c r="NG16" s="184"/>
      <c r="NH16" s="184"/>
      <c r="NI16" s="184"/>
      <c r="NJ16" s="184"/>
      <c r="NK16" s="184"/>
      <c r="NL16" s="184"/>
      <c r="NM16" s="184"/>
      <c r="NN16" s="184"/>
      <c r="NO16" s="184"/>
      <c r="NP16" s="184"/>
      <c r="NQ16" s="184"/>
      <c r="NR16" s="184"/>
      <c r="NS16" s="184"/>
      <c r="NT16" s="184"/>
      <c r="NU16" s="184"/>
      <c r="NV16" s="184"/>
      <c r="NW16" s="184"/>
      <c r="NX16" s="184"/>
      <c r="NY16" s="184"/>
      <c r="NZ16" s="184"/>
      <c r="OA16" s="184"/>
      <c r="OB16" s="184"/>
      <c r="OC16" s="184"/>
      <c r="OD16" s="184"/>
      <c r="OE16" s="184"/>
      <c r="OF16" s="184"/>
      <c r="OG16" s="184"/>
      <c r="OH16" s="184"/>
      <c r="OI16" s="184"/>
      <c r="OJ16" s="184"/>
      <c r="OK16" s="184"/>
      <c r="OL16" s="184"/>
      <c r="OM16" s="184"/>
      <c r="ON16" s="184"/>
      <c r="OO16" s="184"/>
      <c r="OP16" s="184"/>
      <c r="OQ16" s="184"/>
      <c r="OR16" s="184"/>
      <c r="OS16" s="184"/>
      <c r="OT16" s="184"/>
      <c r="OU16" s="184"/>
      <c r="OV16" s="184"/>
      <c r="OW16" s="184"/>
      <c r="OX16" s="184"/>
      <c r="OY16" s="184"/>
      <c r="OZ16" s="184"/>
      <c r="PA16" s="184"/>
      <c r="PB16" s="184"/>
      <c r="PC16" s="184"/>
      <c r="PD16" s="184"/>
      <c r="PE16" s="184"/>
      <c r="PF16" s="184"/>
      <c r="PG16" s="184"/>
      <c r="PH16" s="184"/>
      <c r="PI16" s="184"/>
      <c r="PJ16" s="184"/>
      <c r="PK16" s="184"/>
      <c r="PL16" s="184"/>
      <c r="PM16" s="184"/>
      <c r="PN16" s="184"/>
      <c r="PO16" s="184"/>
      <c r="PP16" s="184"/>
      <c r="PQ16" s="184"/>
      <c r="PR16" s="184"/>
      <c r="PS16" s="184"/>
      <c r="PT16" s="184"/>
      <c r="PU16" s="184"/>
      <c r="PV16" s="184"/>
      <c r="PW16" s="184"/>
      <c r="PX16" s="184"/>
      <c r="PY16" s="184"/>
      <c r="PZ16" s="184"/>
      <c r="QA16" s="184"/>
      <c r="QB16" s="184"/>
      <c r="QC16" s="184"/>
      <c r="QD16" s="184"/>
      <c r="QE16" s="184"/>
      <c r="QF16" s="184"/>
      <c r="QG16" s="184"/>
      <c r="QH16" s="184"/>
      <c r="QI16" s="184"/>
      <c r="QJ16" s="184"/>
      <c r="QK16" s="184"/>
      <c r="QL16" s="184"/>
      <c r="QM16" s="184"/>
      <c r="QN16" s="184"/>
      <c r="QO16" s="184"/>
      <c r="QP16" s="184"/>
      <c r="QQ16" s="184"/>
      <c r="QR16" s="184"/>
      <c r="QS16" s="184"/>
      <c r="QT16" s="184"/>
      <c r="QU16" s="184"/>
      <c r="QV16" s="184"/>
      <c r="QW16" s="184"/>
      <c r="QX16" s="184"/>
      <c r="QY16" s="184"/>
      <c r="QZ16" s="184"/>
      <c r="RA16" s="184"/>
      <c r="RB16" s="184"/>
      <c r="RC16" s="184"/>
      <c r="RD16" s="184"/>
      <c r="RE16" s="184"/>
      <c r="RF16" s="184"/>
      <c r="RG16" s="184"/>
      <c r="RH16" s="184"/>
      <c r="RI16" s="184"/>
      <c r="RJ16" s="184"/>
      <c r="RK16" s="184"/>
      <c r="RL16" s="184"/>
      <c r="RM16" s="184"/>
      <c r="RN16" s="184"/>
      <c r="RO16" s="184"/>
      <c r="RP16" s="184"/>
      <c r="RQ16" s="184"/>
      <c r="RR16" s="184"/>
      <c r="RS16" s="184"/>
      <c r="RT16" s="184"/>
      <c r="RU16" s="184"/>
      <c r="RV16" s="184"/>
      <c r="RW16" s="184"/>
      <c r="RX16" s="184"/>
      <c r="RY16" s="184"/>
      <c r="RZ16" s="184"/>
      <c r="SA16" s="184"/>
      <c r="SB16" s="184"/>
      <c r="SC16" s="184"/>
      <c r="SD16" s="184"/>
      <c r="SE16" s="184"/>
      <c r="SF16" s="184"/>
      <c r="SG16" s="184"/>
      <c r="SH16" s="184"/>
      <c r="SI16" s="184"/>
      <c r="SJ16" s="184"/>
      <c r="SK16" s="184"/>
      <c r="SL16" s="184"/>
      <c r="SM16" s="184"/>
      <c r="SN16" s="184"/>
      <c r="SO16" s="184"/>
      <c r="SP16" s="184"/>
      <c r="SQ16" s="184"/>
      <c r="SR16" s="184"/>
      <c r="SS16" s="184"/>
      <c r="ST16" s="184"/>
      <c r="SU16" s="184"/>
      <c r="SV16" s="184"/>
      <c r="SW16" s="184"/>
      <c r="SX16" s="184"/>
      <c r="SY16" s="184"/>
      <c r="SZ16" s="184"/>
      <c r="TA16" s="184"/>
      <c r="TB16" s="184"/>
      <c r="TC16" s="184"/>
      <c r="TD16" s="184"/>
      <c r="TE16" s="184"/>
      <c r="TF16" s="184"/>
      <c r="TG16" s="184"/>
      <c r="TH16" s="184"/>
      <c r="TI16" s="184"/>
      <c r="TJ16" s="184"/>
      <c r="TK16" s="184"/>
      <c r="TL16" s="184"/>
      <c r="TM16" s="184"/>
      <c r="TN16" s="184"/>
      <c r="TO16" s="184"/>
      <c r="TP16" s="184"/>
      <c r="TQ16" s="184"/>
      <c r="TR16" s="184"/>
      <c r="TS16" s="184"/>
      <c r="TT16" s="184"/>
      <c r="TU16" s="184"/>
      <c r="TV16" s="184"/>
      <c r="TW16" s="184"/>
      <c r="TX16" s="184"/>
      <c r="TY16" s="184"/>
      <c r="TZ16" s="184"/>
      <c r="UA16" s="184"/>
      <c r="UB16" s="184"/>
      <c r="UC16" s="184"/>
      <c r="UD16" s="184"/>
      <c r="UE16" s="184"/>
      <c r="UF16" s="184"/>
      <c r="UG16" s="184"/>
      <c r="UH16" s="184"/>
      <c r="UI16" s="184"/>
      <c r="UJ16" s="184"/>
      <c r="UK16" s="184"/>
      <c r="UL16" s="184"/>
      <c r="UM16" s="184"/>
      <c r="UN16" s="184"/>
      <c r="UO16" s="184"/>
      <c r="UP16" s="184"/>
      <c r="UQ16" s="184"/>
      <c r="UR16" s="184"/>
      <c r="US16" s="184"/>
      <c r="UT16" s="184"/>
      <c r="UU16" s="184"/>
      <c r="UV16" s="184"/>
      <c r="UW16" s="184"/>
      <c r="UX16" s="184"/>
      <c r="UY16" s="184"/>
      <c r="UZ16" s="184"/>
      <c r="VA16" s="184"/>
      <c r="VB16" s="184"/>
      <c r="VC16" s="184"/>
      <c r="VD16" s="184"/>
      <c r="VE16" s="184"/>
      <c r="VF16" s="184"/>
      <c r="VG16" s="184"/>
      <c r="VH16" s="184"/>
      <c r="VI16" s="184"/>
      <c r="VJ16" s="184"/>
      <c r="VK16" s="184"/>
      <c r="VL16" s="184"/>
      <c r="VM16" s="184"/>
      <c r="VN16" s="184"/>
      <c r="VO16" s="184"/>
      <c r="VP16" s="184"/>
      <c r="VQ16" s="184"/>
      <c r="VR16" s="184"/>
      <c r="VS16" s="184"/>
      <c r="VT16" s="184"/>
      <c r="VU16" s="184"/>
      <c r="VV16" s="184"/>
      <c r="VW16" s="184"/>
      <c r="VX16" s="184"/>
      <c r="VY16" s="184"/>
      <c r="VZ16" s="184"/>
      <c r="WA16" s="184"/>
      <c r="WB16" s="184"/>
      <c r="WC16" s="184"/>
      <c r="WD16" s="184"/>
      <c r="WE16" s="184"/>
      <c r="WF16" s="184"/>
      <c r="WG16" s="184"/>
      <c r="WH16" s="184"/>
      <c r="WI16" s="184"/>
      <c r="WJ16" s="184"/>
      <c r="WK16" s="184"/>
      <c r="WL16" s="184"/>
      <c r="WM16" s="184"/>
      <c r="WN16" s="184"/>
      <c r="WO16" s="184"/>
      <c r="WP16" s="184"/>
      <c r="WQ16" s="184"/>
      <c r="WR16" s="184"/>
      <c r="WS16" s="184"/>
      <c r="WT16" s="184"/>
      <c r="WU16" s="184"/>
      <c r="WV16" s="184"/>
      <c r="WW16" s="184"/>
      <c r="WX16" s="184"/>
      <c r="WY16" s="184"/>
      <c r="WZ16" s="184"/>
      <c r="XA16" s="184"/>
      <c r="XB16" s="184"/>
      <c r="XC16" s="184"/>
      <c r="XD16" s="184"/>
      <c r="XE16" s="184"/>
      <c r="XF16" s="184"/>
      <c r="XG16" s="184"/>
      <c r="XH16" s="184"/>
      <c r="XI16" s="184"/>
      <c r="XJ16" s="184"/>
      <c r="XK16" s="184"/>
      <c r="XL16" s="184"/>
      <c r="XM16" s="184"/>
      <c r="XN16" s="184"/>
      <c r="XO16" s="184"/>
      <c r="XP16" s="184"/>
      <c r="XQ16" s="184"/>
      <c r="XR16" s="184"/>
      <c r="XS16" s="184"/>
      <c r="XT16" s="184"/>
      <c r="XU16" s="184"/>
      <c r="XV16" s="184"/>
      <c r="XW16" s="184"/>
      <c r="XX16" s="184"/>
      <c r="XY16" s="184"/>
      <c r="XZ16" s="184"/>
      <c r="YA16" s="184"/>
      <c r="YB16" s="184"/>
      <c r="YC16" s="184"/>
      <c r="YD16" s="184"/>
      <c r="YE16" s="184"/>
      <c r="YF16" s="184"/>
      <c r="YG16" s="184"/>
      <c r="YH16" s="184"/>
      <c r="YI16" s="184"/>
      <c r="YJ16" s="184"/>
      <c r="YK16" s="184"/>
      <c r="YL16" s="184"/>
      <c r="YM16" s="184"/>
      <c r="YN16" s="184"/>
      <c r="YO16" s="184"/>
      <c r="YP16" s="184"/>
      <c r="YQ16" s="184"/>
      <c r="YR16" s="184"/>
      <c r="YS16" s="184"/>
      <c r="YT16" s="184"/>
      <c r="YU16" s="184"/>
      <c r="YV16" s="184"/>
      <c r="YW16" s="184"/>
      <c r="YX16" s="184"/>
      <c r="YY16" s="184"/>
      <c r="YZ16" s="184"/>
      <c r="ZA16" s="184"/>
      <c r="ZB16" s="184"/>
      <c r="ZC16" s="184"/>
      <c r="ZD16" s="184"/>
      <c r="ZE16" s="184"/>
      <c r="ZF16" s="184"/>
      <c r="ZG16" s="184"/>
      <c r="ZH16" s="184"/>
      <c r="ZI16" s="184"/>
      <c r="ZJ16" s="184"/>
      <c r="ZK16" s="184"/>
      <c r="ZL16" s="184"/>
      <c r="ZM16" s="184"/>
      <c r="ZN16" s="184"/>
      <c r="ZO16" s="184"/>
      <c r="ZP16" s="184"/>
      <c r="ZQ16" s="184"/>
      <c r="ZR16" s="184"/>
      <c r="ZS16" s="184"/>
      <c r="ZT16" s="184"/>
      <c r="ZU16" s="184"/>
      <c r="ZV16" s="184"/>
      <c r="ZW16" s="184"/>
      <c r="ZX16" s="184"/>
      <c r="ZY16" s="184"/>
      <c r="ZZ16" s="184"/>
      <c r="AAA16" s="184"/>
      <c r="AAB16" s="184"/>
      <c r="AAC16" s="184"/>
      <c r="AAD16" s="184"/>
      <c r="AAE16" s="184"/>
      <c r="AAF16" s="184"/>
      <c r="AAG16" s="184"/>
      <c r="AAH16" s="184"/>
      <c r="AAI16" s="184"/>
      <c r="AAJ16" s="184"/>
      <c r="AAK16" s="184"/>
      <c r="AAL16" s="184"/>
      <c r="AAM16" s="184"/>
      <c r="AAN16" s="184"/>
      <c r="AAO16" s="184"/>
      <c r="AAP16" s="184"/>
      <c r="AAQ16" s="184"/>
      <c r="AAR16" s="184"/>
      <c r="AAS16" s="184"/>
      <c r="AAT16" s="184"/>
      <c r="AAU16" s="184"/>
      <c r="AAV16" s="184"/>
      <c r="AAW16" s="184"/>
      <c r="AAX16" s="184"/>
      <c r="AAY16" s="184"/>
      <c r="AAZ16" s="184"/>
      <c r="ABA16" s="184"/>
      <c r="ABB16" s="184"/>
      <c r="ABC16" s="184"/>
      <c r="ABD16" s="184"/>
      <c r="ABE16" s="184"/>
      <c r="ABF16" s="184"/>
      <c r="ABG16" s="184"/>
      <c r="ABH16" s="184"/>
      <c r="ABI16" s="184"/>
      <c r="ABJ16" s="184"/>
      <c r="ABK16" s="184"/>
      <c r="ABL16" s="184"/>
      <c r="ABM16" s="184"/>
      <c r="ABN16" s="184"/>
      <c r="ABO16" s="184"/>
      <c r="ABP16" s="184"/>
      <c r="ABQ16" s="184"/>
      <c r="ABR16" s="184"/>
      <c r="ABS16" s="184"/>
      <c r="ABT16" s="184"/>
      <c r="ABU16" s="184"/>
      <c r="ABV16" s="184"/>
      <c r="ABW16" s="184"/>
      <c r="ABX16" s="184"/>
      <c r="ABY16" s="184"/>
      <c r="ABZ16" s="184"/>
      <c r="ACA16" s="184"/>
      <c r="ACB16" s="184"/>
      <c r="ACC16" s="184"/>
      <c r="ACD16" s="184"/>
      <c r="ACE16" s="184"/>
      <c r="ACF16" s="184"/>
      <c r="ACG16" s="184"/>
      <c r="ACH16" s="184"/>
      <c r="ACI16" s="184"/>
      <c r="ACJ16" s="184"/>
      <c r="ACK16" s="184"/>
      <c r="ACL16" s="184"/>
      <c r="ACM16" s="184"/>
      <c r="ACN16" s="184"/>
      <c r="ACO16" s="184"/>
      <c r="ACP16" s="184"/>
      <c r="ACQ16" s="184"/>
      <c r="ACR16" s="184"/>
      <c r="ACS16" s="184"/>
      <c r="ACT16" s="184"/>
      <c r="ACU16" s="184"/>
      <c r="ACV16" s="184"/>
      <c r="ACW16" s="184"/>
      <c r="ACX16" s="184"/>
      <c r="ACY16" s="184"/>
      <c r="ACZ16" s="184"/>
      <c r="ADA16" s="184"/>
      <c r="ADB16" s="184"/>
      <c r="ADC16" s="184"/>
      <c r="ADD16" s="184"/>
      <c r="ADE16" s="184"/>
      <c r="ADF16" s="184"/>
      <c r="ADG16" s="184"/>
      <c r="ADH16" s="184"/>
      <c r="ADI16" s="184"/>
      <c r="ADJ16" s="184"/>
      <c r="ADK16" s="184"/>
      <c r="ADL16" s="184"/>
      <c r="ADM16" s="184"/>
      <c r="ADN16" s="184"/>
      <c r="ADO16" s="184"/>
      <c r="ADP16" s="184"/>
      <c r="ADQ16" s="184"/>
      <c r="ADR16" s="184"/>
      <c r="ADS16" s="184"/>
      <c r="ADT16" s="184"/>
      <c r="ADU16" s="184"/>
      <c r="ADV16" s="184"/>
      <c r="ADW16" s="184"/>
      <c r="ADX16" s="184"/>
      <c r="ADY16" s="184"/>
      <c r="ADZ16" s="184"/>
      <c r="AEA16" s="184"/>
      <c r="AEB16" s="184"/>
      <c r="AEC16" s="184"/>
      <c r="AED16" s="184"/>
      <c r="AEE16" s="184"/>
      <c r="AEF16" s="184"/>
      <c r="AEG16" s="184"/>
      <c r="AEH16" s="184"/>
      <c r="AEI16" s="184"/>
      <c r="AEJ16" s="184"/>
      <c r="AEK16" s="184"/>
      <c r="AEL16" s="184"/>
      <c r="AEM16" s="184"/>
      <c r="AEN16" s="184"/>
      <c r="AEO16" s="184"/>
      <c r="AEP16" s="184"/>
      <c r="AEQ16" s="184"/>
      <c r="AER16" s="184"/>
      <c r="AES16" s="184"/>
      <c r="AET16" s="184"/>
      <c r="AEU16" s="184"/>
      <c r="AEV16" s="184"/>
      <c r="AEW16" s="184"/>
      <c r="AEX16" s="184"/>
      <c r="AEY16" s="184"/>
      <c r="AEZ16" s="184"/>
      <c r="AFA16" s="184"/>
      <c r="AFB16" s="184"/>
      <c r="AFC16" s="184"/>
      <c r="AFD16" s="184"/>
      <c r="AFE16" s="184"/>
      <c r="AFF16" s="184"/>
      <c r="AFG16" s="184"/>
      <c r="AFH16" s="184"/>
      <c r="AFI16" s="184"/>
      <c r="AFJ16" s="184"/>
      <c r="AFK16" s="184"/>
      <c r="AFL16" s="184"/>
      <c r="AFM16" s="184"/>
      <c r="AFN16" s="184"/>
      <c r="AFO16" s="184"/>
      <c r="AFP16" s="184"/>
      <c r="AFQ16" s="184"/>
      <c r="AFR16" s="184"/>
      <c r="AFS16" s="184"/>
      <c r="AFT16" s="184"/>
      <c r="AFU16" s="184"/>
      <c r="AFV16" s="184"/>
      <c r="AFW16" s="184"/>
      <c r="AFX16" s="184"/>
      <c r="AFY16" s="184"/>
      <c r="AFZ16" s="184"/>
      <c r="AGA16" s="184"/>
      <c r="AGB16" s="184"/>
      <c r="AGC16" s="184"/>
      <c r="AGD16" s="184"/>
      <c r="AGE16" s="184"/>
      <c r="AGF16" s="184"/>
      <c r="AGG16" s="184"/>
      <c r="AGH16" s="184"/>
      <c r="AGI16" s="184"/>
      <c r="AGJ16" s="184"/>
      <c r="AGK16" s="184"/>
      <c r="AGL16" s="184"/>
      <c r="AGM16" s="184"/>
      <c r="AGN16" s="184"/>
      <c r="AGO16" s="184"/>
      <c r="AGP16" s="184"/>
      <c r="AGQ16" s="184"/>
      <c r="AGR16" s="184"/>
      <c r="AGS16" s="184"/>
      <c r="AGT16" s="184"/>
      <c r="AGU16" s="184"/>
      <c r="AGV16" s="184"/>
      <c r="AGW16" s="184"/>
      <c r="AGX16" s="184"/>
      <c r="AGY16" s="184"/>
      <c r="AGZ16" s="184"/>
      <c r="AHA16" s="184"/>
      <c r="AHB16" s="184"/>
      <c r="AHC16" s="184"/>
      <c r="AHD16" s="184"/>
      <c r="AHE16" s="184"/>
      <c r="AHF16" s="184"/>
      <c r="AHG16" s="184"/>
      <c r="AHH16" s="184"/>
      <c r="AHI16" s="184"/>
      <c r="AHJ16" s="184"/>
      <c r="AHK16" s="184"/>
      <c r="AHL16" s="184"/>
      <c r="AHM16" s="184"/>
      <c r="AHN16" s="184"/>
      <c r="AHO16" s="184"/>
      <c r="AHP16" s="184"/>
      <c r="AHQ16" s="184"/>
      <c r="AHR16" s="184"/>
      <c r="AHS16" s="184"/>
      <c r="AHT16" s="184"/>
      <c r="AHU16" s="184"/>
      <c r="AHV16" s="184"/>
      <c r="AHW16" s="184"/>
      <c r="AHX16" s="184"/>
      <c r="AHY16" s="184"/>
      <c r="AHZ16" s="184"/>
      <c r="AIA16" s="184"/>
      <c r="AIB16" s="184"/>
      <c r="AIC16" s="184"/>
      <c r="AID16" s="184"/>
      <c r="AIE16" s="184"/>
      <c r="AIF16" s="184"/>
      <c r="AIG16" s="184"/>
      <c r="AIH16" s="184"/>
      <c r="AII16" s="184"/>
      <c r="AIJ16" s="184"/>
      <c r="AIK16" s="184"/>
      <c r="AIL16" s="184"/>
      <c r="AIM16" s="184"/>
      <c r="AIN16" s="184"/>
      <c r="AIO16" s="184"/>
      <c r="AIP16" s="184"/>
      <c r="AIQ16" s="184"/>
      <c r="AIR16" s="184"/>
      <c r="AIS16" s="184"/>
      <c r="AIT16" s="184"/>
      <c r="AIU16" s="184"/>
      <c r="AIV16" s="184"/>
      <c r="AIW16" s="184"/>
      <c r="AIX16" s="184"/>
      <c r="AIY16" s="184"/>
      <c r="AIZ16" s="184"/>
      <c r="AJA16" s="184"/>
      <c r="AJB16" s="184"/>
      <c r="AJC16" s="184"/>
      <c r="AJD16" s="184"/>
      <c r="AJE16" s="184"/>
      <c r="AJF16" s="184"/>
      <c r="AJG16" s="184"/>
      <c r="AJH16" s="184"/>
      <c r="AJI16" s="184"/>
      <c r="AJJ16" s="184"/>
      <c r="AJK16" s="184"/>
      <c r="AJL16" s="184"/>
      <c r="AJM16" s="184"/>
      <c r="AJN16" s="184"/>
      <c r="AJO16" s="184"/>
      <c r="AJP16" s="184"/>
      <c r="AJQ16" s="184"/>
      <c r="AJR16" s="184"/>
      <c r="AJS16" s="184"/>
      <c r="AJT16" s="184"/>
      <c r="AJU16" s="184"/>
      <c r="AJV16" s="184"/>
      <c r="AJW16" s="184"/>
      <c r="AJX16" s="184"/>
      <c r="AJY16" s="184"/>
      <c r="AJZ16" s="184"/>
      <c r="AKA16" s="184"/>
      <c r="AKB16" s="184"/>
      <c r="AKC16" s="184"/>
      <c r="AKD16" s="184"/>
      <c r="AKE16" s="184"/>
      <c r="AKF16" s="184"/>
      <c r="AKG16" s="184"/>
      <c r="AKH16" s="184"/>
      <c r="AKI16" s="184"/>
      <c r="AKJ16" s="184"/>
      <c r="AKK16" s="184"/>
      <c r="AKL16" s="184"/>
      <c r="AKM16" s="184"/>
      <c r="AKN16" s="184"/>
      <c r="AKO16" s="184"/>
      <c r="AKP16" s="184"/>
      <c r="AKQ16" s="184"/>
      <c r="AKR16" s="184"/>
      <c r="AKS16" s="184"/>
      <c r="AKT16" s="184"/>
      <c r="AKU16" s="184"/>
      <c r="AKV16" s="184"/>
      <c r="AKW16" s="184"/>
      <c r="AKX16" s="184"/>
      <c r="AKY16" s="184"/>
      <c r="AKZ16" s="184"/>
      <c r="ALA16" s="184"/>
      <c r="ALB16" s="184"/>
      <c r="ALC16" s="184"/>
      <c r="ALD16" s="184"/>
      <c r="ALE16" s="184"/>
      <c r="ALF16" s="184"/>
      <c r="ALG16" s="184"/>
      <c r="ALH16" s="184"/>
      <c r="ALI16" s="184"/>
      <c r="ALJ16" s="184"/>
      <c r="ALK16" s="184"/>
      <c r="ALL16" s="184"/>
      <c r="ALM16" s="184"/>
      <c r="ALN16" s="184"/>
      <c r="ALO16" s="184"/>
      <c r="ALP16" s="184"/>
      <c r="ALQ16" s="184"/>
      <c r="ALR16" s="184"/>
      <c r="ALS16" s="184"/>
      <c r="ALT16" s="184"/>
      <c r="ALU16" s="184"/>
      <c r="ALV16" s="184"/>
      <c r="ALW16" s="184"/>
      <c r="ALX16" s="184"/>
      <c r="ALY16" s="184"/>
      <c r="ALZ16" s="184"/>
      <c r="AMA16" s="184"/>
      <c r="AMB16" s="184"/>
      <c r="AMC16" s="184"/>
      <c r="AMD16" s="184"/>
      <c r="AME16" s="184"/>
      <c r="AMF16" s="184"/>
      <c r="AMG16" s="184"/>
      <c r="AMH16" s="184"/>
      <c r="AMI16" s="184"/>
      <c r="AMJ16" s="184"/>
      <c r="AMK16" s="184"/>
      <c r="AML16" s="184"/>
      <c r="AMM16" s="184"/>
    </row>
    <row r="17" spans="1:1027" s="258" customFormat="1" ht="12.75">
      <c r="A17" s="197">
        <v>10</v>
      </c>
      <c r="B17" s="204" t="s">
        <v>288</v>
      </c>
      <c r="C17" s="265">
        <v>1000</v>
      </c>
      <c r="D17" s="192" t="s">
        <v>6</v>
      </c>
      <c r="E17" s="192"/>
      <c r="F17" s="192"/>
      <c r="G17" s="192"/>
      <c r="H17" s="193"/>
      <c r="I17" s="193"/>
      <c r="J17" s="194">
        <f t="shared" si="0"/>
        <v>0</v>
      </c>
      <c r="K17" s="195">
        <f t="shared" si="1"/>
        <v>0</v>
      </c>
      <c r="L17" s="194">
        <f t="shared" si="2"/>
        <v>0</v>
      </c>
      <c r="M17" s="196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  <c r="IW17" s="184"/>
      <c r="IX17" s="184"/>
      <c r="IY17" s="184"/>
      <c r="IZ17" s="184"/>
      <c r="JA17" s="184"/>
      <c r="JB17" s="184"/>
      <c r="JC17" s="184"/>
      <c r="JD17" s="184"/>
      <c r="JE17" s="184"/>
      <c r="JF17" s="184"/>
      <c r="JG17" s="184"/>
      <c r="JH17" s="184"/>
      <c r="JI17" s="184"/>
      <c r="JJ17" s="184"/>
      <c r="JK17" s="184"/>
      <c r="JL17" s="184"/>
      <c r="JM17" s="184"/>
      <c r="JN17" s="184"/>
      <c r="JO17" s="184"/>
      <c r="JP17" s="184"/>
      <c r="JQ17" s="184"/>
      <c r="JR17" s="184"/>
      <c r="JS17" s="184"/>
      <c r="JT17" s="184"/>
      <c r="JU17" s="184"/>
      <c r="JV17" s="184"/>
      <c r="JW17" s="184"/>
      <c r="JX17" s="184"/>
      <c r="JY17" s="184"/>
      <c r="JZ17" s="184"/>
      <c r="KA17" s="184"/>
      <c r="KB17" s="184"/>
      <c r="KC17" s="184"/>
      <c r="KD17" s="184"/>
      <c r="KE17" s="184"/>
      <c r="KF17" s="184"/>
      <c r="KG17" s="184"/>
      <c r="KH17" s="184"/>
      <c r="KI17" s="184"/>
      <c r="KJ17" s="184"/>
      <c r="KK17" s="184"/>
      <c r="KL17" s="184"/>
      <c r="KM17" s="184"/>
      <c r="KN17" s="184"/>
      <c r="KO17" s="184"/>
      <c r="KP17" s="184"/>
      <c r="KQ17" s="184"/>
      <c r="KR17" s="184"/>
      <c r="KS17" s="184"/>
      <c r="KT17" s="184"/>
      <c r="KU17" s="184"/>
      <c r="KV17" s="184"/>
      <c r="KW17" s="184"/>
      <c r="KX17" s="184"/>
      <c r="KY17" s="184"/>
      <c r="KZ17" s="184"/>
      <c r="LA17" s="184"/>
      <c r="LB17" s="184"/>
      <c r="LC17" s="184"/>
      <c r="LD17" s="184"/>
      <c r="LE17" s="184"/>
      <c r="LF17" s="184"/>
      <c r="LG17" s="184"/>
      <c r="LH17" s="184"/>
      <c r="LI17" s="184"/>
      <c r="LJ17" s="184"/>
      <c r="LK17" s="184"/>
      <c r="LL17" s="184"/>
      <c r="LM17" s="184"/>
      <c r="LN17" s="184"/>
      <c r="LO17" s="184"/>
      <c r="LP17" s="184"/>
      <c r="LQ17" s="184"/>
      <c r="LR17" s="184"/>
      <c r="LS17" s="184"/>
      <c r="LT17" s="184"/>
      <c r="LU17" s="184"/>
      <c r="LV17" s="184"/>
      <c r="LW17" s="184"/>
      <c r="LX17" s="184"/>
      <c r="LY17" s="184"/>
      <c r="LZ17" s="184"/>
      <c r="MA17" s="184"/>
      <c r="MB17" s="184"/>
      <c r="MC17" s="184"/>
      <c r="MD17" s="184"/>
      <c r="ME17" s="184"/>
      <c r="MF17" s="184"/>
      <c r="MG17" s="184"/>
      <c r="MH17" s="184"/>
      <c r="MI17" s="184"/>
      <c r="MJ17" s="184"/>
      <c r="MK17" s="184"/>
      <c r="ML17" s="184"/>
      <c r="MM17" s="184"/>
      <c r="MN17" s="184"/>
      <c r="MO17" s="184"/>
      <c r="MP17" s="184"/>
      <c r="MQ17" s="184"/>
      <c r="MR17" s="184"/>
      <c r="MS17" s="184"/>
      <c r="MT17" s="184"/>
      <c r="MU17" s="184"/>
      <c r="MV17" s="184"/>
      <c r="MW17" s="184"/>
      <c r="MX17" s="184"/>
      <c r="MY17" s="184"/>
      <c r="MZ17" s="184"/>
      <c r="NA17" s="184"/>
      <c r="NB17" s="184"/>
      <c r="NC17" s="184"/>
      <c r="ND17" s="184"/>
      <c r="NE17" s="184"/>
      <c r="NF17" s="184"/>
      <c r="NG17" s="184"/>
      <c r="NH17" s="184"/>
      <c r="NI17" s="184"/>
      <c r="NJ17" s="184"/>
      <c r="NK17" s="184"/>
      <c r="NL17" s="184"/>
      <c r="NM17" s="184"/>
      <c r="NN17" s="184"/>
      <c r="NO17" s="184"/>
      <c r="NP17" s="184"/>
      <c r="NQ17" s="184"/>
      <c r="NR17" s="184"/>
      <c r="NS17" s="184"/>
      <c r="NT17" s="184"/>
      <c r="NU17" s="184"/>
      <c r="NV17" s="184"/>
      <c r="NW17" s="184"/>
      <c r="NX17" s="184"/>
      <c r="NY17" s="184"/>
      <c r="NZ17" s="184"/>
      <c r="OA17" s="184"/>
      <c r="OB17" s="184"/>
      <c r="OC17" s="184"/>
      <c r="OD17" s="184"/>
      <c r="OE17" s="184"/>
      <c r="OF17" s="184"/>
      <c r="OG17" s="184"/>
      <c r="OH17" s="184"/>
      <c r="OI17" s="184"/>
      <c r="OJ17" s="184"/>
      <c r="OK17" s="184"/>
      <c r="OL17" s="184"/>
      <c r="OM17" s="184"/>
      <c r="ON17" s="184"/>
      <c r="OO17" s="184"/>
      <c r="OP17" s="184"/>
      <c r="OQ17" s="184"/>
      <c r="OR17" s="184"/>
      <c r="OS17" s="184"/>
      <c r="OT17" s="184"/>
      <c r="OU17" s="184"/>
      <c r="OV17" s="184"/>
      <c r="OW17" s="184"/>
      <c r="OX17" s="184"/>
      <c r="OY17" s="184"/>
      <c r="OZ17" s="184"/>
      <c r="PA17" s="184"/>
      <c r="PB17" s="184"/>
      <c r="PC17" s="184"/>
      <c r="PD17" s="184"/>
      <c r="PE17" s="184"/>
      <c r="PF17" s="184"/>
      <c r="PG17" s="184"/>
      <c r="PH17" s="184"/>
      <c r="PI17" s="184"/>
      <c r="PJ17" s="184"/>
      <c r="PK17" s="184"/>
      <c r="PL17" s="184"/>
      <c r="PM17" s="184"/>
      <c r="PN17" s="184"/>
      <c r="PO17" s="184"/>
      <c r="PP17" s="184"/>
      <c r="PQ17" s="184"/>
      <c r="PR17" s="184"/>
      <c r="PS17" s="184"/>
      <c r="PT17" s="184"/>
      <c r="PU17" s="184"/>
      <c r="PV17" s="184"/>
      <c r="PW17" s="184"/>
      <c r="PX17" s="184"/>
      <c r="PY17" s="184"/>
      <c r="PZ17" s="184"/>
      <c r="QA17" s="184"/>
      <c r="QB17" s="184"/>
      <c r="QC17" s="184"/>
      <c r="QD17" s="184"/>
      <c r="QE17" s="184"/>
      <c r="QF17" s="184"/>
      <c r="QG17" s="184"/>
      <c r="QH17" s="184"/>
      <c r="QI17" s="184"/>
      <c r="QJ17" s="184"/>
      <c r="QK17" s="184"/>
      <c r="QL17" s="184"/>
      <c r="QM17" s="184"/>
      <c r="QN17" s="184"/>
      <c r="QO17" s="184"/>
      <c r="QP17" s="184"/>
      <c r="QQ17" s="184"/>
      <c r="QR17" s="184"/>
      <c r="QS17" s="184"/>
      <c r="QT17" s="184"/>
      <c r="QU17" s="184"/>
      <c r="QV17" s="184"/>
      <c r="QW17" s="184"/>
      <c r="QX17" s="184"/>
      <c r="QY17" s="184"/>
      <c r="QZ17" s="184"/>
      <c r="RA17" s="184"/>
      <c r="RB17" s="184"/>
      <c r="RC17" s="184"/>
      <c r="RD17" s="184"/>
      <c r="RE17" s="184"/>
      <c r="RF17" s="184"/>
      <c r="RG17" s="184"/>
      <c r="RH17" s="184"/>
      <c r="RI17" s="184"/>
      <c r="RJ17" s="184"/>
      <c r="RK17" s="184"/>
      <c r="RL17" s="184"/>
      <c r="RM17" s="184"/>
      <c r="RN17" s="184"/>
      <c r="RO17" s="184"/>
      <c r="RP17" s="184"/>
      <c r="RQ17" s="184"/>
      <c r="RR17" s="184"/>
      <c r="RS17" s="184"/>
      <c r="RT17" s="184"/>
      <c r="RU17" s="184"/>
      <c r="RV17" s="184"/>
      <c r="RW17" s="184"/>
      <c r="RX17" s="184"/>
      <c r="RY17" s="184"/>
      <c r="RZ17" s="184"/>
      <c r="SA17" s="184"/>
      <c r="SB17" s="184"/>
      <c r="SC17" s="184"/>
      <c r="SD17" s="184"/>
      <c r="SE17" s="184"/>
      <c r="SF17" s="184"/>
      <c r="SG17" s="184"/>
      <c r="SH17" s="184"/>
      <c r="SI17" s="184"/>
      <c r="SJ17" s="184"/>
      <c r="SK17" s="184"/>
      <c r="SL17" s="184"/>
      <c r="SM17" s="184"/>
      <c r="SN17" s="184"/>
      <c r="SO17" s="184"/>
      <c r="SP17" s="184"/>
      <c r="SQ17" s="184"/>
      <c r="SR17" s="184"/>
      <c r="SS17" s="184"/>
      <c r="ST17" s="184"/>
      <c r="SU17" s="184"/>
      <c r="SV17" s="184"/>
      <c r="SW17" s="184"/>
      <c r="SX17" s="184"/>
      <c r="SY17" s="184"/>
      <c r="SZ17" s="184"/>
      <c r="TA17" s="184"/>
      <c r="TB17" s="184"/>
      <c r="TC17" s="184"/>
      <c r="TD17" s="184"/>
      <c r="TE17" s="184"/>
      <c r="TF17" s="184"/>
      <c r="TG17" s="184"/>
      <c r="TH17" s="184"/>
      <c r="TI17" s="184"/>
      <c r="TJ17" s="184"/>
      <c r="TK17" s="184"/>
      <c r="TL17" s="184"/>
      <c r="TM17" s="184"/>
      <c r="TN17" s="184"/>
      <c r="TO17" s="184"/>
      <c r="TP17" s="184"/>
      <c r="TQ17" s="184"/>
      <c r="TR17" s="184"/>
      <c r="TS17" s="184"/>
      <c r="TT17" s="184"/>
      <c r="TU17" s="184"/>
      <c r="TV17" s="184"/>
      <c r="TW17" s="184"/>
      <c r="TX17" s="184"/>
      <c r="TY17" s="184"/>
      <c r="TZ17" s="184"/>
      <c r="UA17" s="184"/>
      <c r="UB17" s="184"/>
      <c r="UC17" s="184"/>
      <c r="UD17" s="184"/>
      <c r="UE17" s="184"/>
      <c r="UF17" s="184"/>
      <c r="UG17" s="184"/>
      <c r="UH17" s="184"/>
      <c r="UI17" s="184"/>
      <c r="UJ17" s="184"/>
      <c r="UK17" s="184"/>
      <c r="UL17" s="184"/>
      <c r="UM17" s="184"/>
      <c r="UN17" s="184"/>
      <c r="UO17" s="184"/>
      <c r="UP17" s="184"/>
      <c r="UQ17" s="184"/>
      <c r="UR17" s="184"/>
      <c r="US17" s="184"/>
      <c r="UT17" s="184"/>
      <c r="UU17" s="184"/>
      <c r="UV17" s="184"/>
      <c r="UW17" s="184"/>
      <c r="UX17" s="184"/>
      <c r="UY17" s="184"/>
      <c r="UZ17" s="184"/>
      <c r="VA17" s="184"/>
      <c r="VB17" s="184"/>
      <c r="VC17" s="184"/>
      <c r="VD17" s="184"/>
      <c r="VE17" s="184"/>
      <c r="VF17" s="184"/>
      <c r="VG17" s="184"/>
      <c r="VH17" s="184"/>
      <c r="VI17" s="184"/>
      <c r="VJ17" s="184"/>
      <c r="VK17" s="184"/>
      <c r="VL17" s="184"/>
      <c r="VM17" s="184"/>
      <c r="VN17" s="184"/>
      <c r="VO17" s="184"/>
      <c r="VP17" s="184"/>
      <c r="VQ17" s="184"/>
      <c r="VR17" s="184"/>
      <c r="VS17" s="184"/>
      <c r="VT17" s="184"/>
      <c r="VU17" s="184"/>
      <c r="VV17" s="184"/>
      <c r="VW17" s="184"/>
      <c r="VX17" s="184"/>
      <c r="VY17" s="184"/>
      <c r="VZ17" s="184"/>
      <c r="WA17" s="184"/>
      <c r="WB17" s="184"/>
      <c r="WC17" s="184"/>
      <c r="WD17" s="184"/>
      <c r="WE17" s="184"/>
      <c r="WF17" s="184"/>
      <c r="WG17" s="184"/>
      <c r="WH17" s="184"/>
      <c r="WI17" s="184"/>
      <c r="WJ17" s="184"/>
      <c r="WK17" s="184"/>
      <c r="WL17" s="184"/>
      <c r="WM17" s="184"/>
      <c r="WN17" s="184"/>
      <c r="WO17" s="184"/>
      <c r="WP17" s="184"/>
      <c r="WQ17" s="184"/>
      <c r="WR17" s="184"/>
      <c r="WS17" s="184"/>
      <c r="WT17" s="184"/>
      <c r="WU17" s="184"/>
      <c r="WV17" s="184"/>
      <c r="WW17" s="184"/>
      <c r="WX17" s="184"/>
      <c r="WY17" s="184"/>
      <c r="WZ17" s="184"/>
      <c r="XA17" s="184"/>
      <c r="XB17" s="184"/>
      <c r="XC17" s="184"/>
      <c r="XD17" s="184"/>
      <c r="XE17" s="184"/>
      <c r="XF17" s="184"/>
      <c r="XG17" s="184"/>
      <c r="XH17" s="184"/>
      <c r="XI17" s="184"/>
      <c r="XJ17" s="184"/>
      <c r="XK17" s="184"/>
      <c r="XL17" s="184"/>
      <c r="XM17" s="184"/>
      <c r="XN17" s="184"/>
      <c r="XO17" s="184"/>
      <c r="XP17" s="184"/>
      <c r="XQ17" s="184"/>
      <c r="XR17" s="184"/>
      <c r="XS17" s="184"/>
      <c r="XT17" s="184"/>
      <c r="XU17" s="184"/>
      <c r="XV17" s="184"/>
      <c r="XW17" s="184"/>
      <c r="XX17" s="184"/>
      <c r="XY17" s="184"/>
      <c r="XZ17" s="184"/>
      <c r="YA17" s="184"/>
      <c r="YB17" s="184"/>
      <c r="YC17" s="184"/>
      <c r="YD17" s="184"/>
      <c r="YE17" s="184"/>
      <c r="YF17" s="184"/>
      <c r="YG17" s="184"/>
      <c r="YH17" s="184"/>
      <c r="YI17" s="184"/>
      <c r="YJ17" s="184"/>
      <c r="YK17" s="184"/>
      <c r="YL17" s="184"/>
      <c r="YM17" s="184"/>
      <c r="YN17" s="184"/>
      <c r="YO17" s="184"/>
      <c r="YP17" s="184"/>
      <c r="YQ17" s="184"/>
      <c r="YR17" s="184"/>
      <c r="YS17" s="184"/>
      <c r="YT17" s="184"/>
      <c r="YU17" s="184"/>
      <c r="YV17" s="184"/>
      <c r="YW17" s="184"/>
      <c r="YX17" s="184"/>
      <c r="YY17" s="184"/>
      <c r="YZ17" s="184"/>
      <c r="ZA17" s="184"/>
      <c r="ZB17" s="184"/>
      <c r="ZC17" s="184"/>
      <c r="ZD17" s="184"/>
      <c r="ZE17" s="184"/>
      <c r="ZF17" s="184"/>
      <c r="ZG17" s="184"/>
      <c r="ZH17" s="184"/>
      <c r="ZI17" s="184"/>
      <c r="ZJ17" s="184"/>
      <c r="ZK17" s="184"/>
      <c r="ZL17" s="184"/>
      <c r="ZM17" s="184"/>
      <c r="ZN17" s="184"/>
      <c r="ZO17" s="184"/>
      <c r="ZP17" s="184"/>
      <c r="ZQ17" s="184"/>
      <c r="ZR17" s="184"/>
      <c r="ZS17" s="184"/>
      <c r="ZT17" s="184"/>
      <c r="ZU17" s="184"/>
      <c r="ZV17" s="184"/>
      <c r="ZW17" s="184"/>
      <c r="ZX17" s="184"/>
      <c r="ZY17" s="184"/>
      <c r="ZZ17" s="184"/>
      <c r="AAA17" s="184"/>
      <c r="AAB17" s="184"/>
      <c r="AAC17" s="184"/>
      <c r="AAD17" s="184"/>
      <c r="AAE17" s="184"/>
      <c r="AAF17" s="184"/>
      <c r="AAG17" s="184"/>
      <c r="AAH17" s="184"/>
      <c r="AAI17" s="184"/>
      <c r="AAJ17" s="184"/>
      <c r="AAK17" s="184"/>
      <c r="AAL17" s="184"/>
      <c r="AAM17" s="184"/>
      <c r="AAN17" s="184"/>
      <c r="AAO17" s="184"/>
      <c r="AAP17" s="184"/>
      <c r="AAQ17" s="184"/>
      <c r="AAR17" s="184"/>
      <c r="AAS17" s="184"/>
      <c r="AAT17" s="184"/>
      <c r="AAU17" s="184"/>
      <c r="AAV17" s="184"/>
      <c r="AAW17" s="184"/>
      <c r="AAX17" s="184"/>
      <c r="AAY17" s="184"/>
      <c r="AAZ17" s="184"/>
      <c r="ABA17" s="184"/>
      <c r="ABB17" s="184"/>
      <c r="ABC17" s="184"/>
      <c r="ABD17" s="184"/>
      <c r="ABE17" s="184"/>
      <c r="ABF17" s="184"/>
      <c r="ABG17" s="184"/>
      <c r="ABH17" s="184"/>
      <c r="ABI17" s="184"/>
      <c r="ABJ17" s="184"/>
      <c r="ABK17" s="184"/>
      <c r="ABL17" s="184"/>
      <c r="ABM17" s="184"/>
      <c r="ABN17" s="184"/>
      <c r="ABO17" s="184"/>
      <c r="ABP17" s="184"/>
      <c r="ABQ17" s="184"/>
      <c r="ABR17" s="184"/>
      <c r="ABS17" s="184"/>
      <c r="ABT17" s="184"/>
      <c r="ABU17" s="184"/>
      <c r="ABV17" s="184"/>
      <c r="ABW17" s="184"/>
      <c r="ABX17" s="184"/>
      <c r="ABY17" s="184"/>
      <c r="ABZ17" s="184"/>
      <c r="ACA17" s="184"/>
      <c r="ACB17" s="184"/>
      <c r="ACC17" s="184"/>
      <c r="ACD17" s="184"/>
      <c r="ACE17" s="184"/>
      <c r="ACF17" s="184"/>
      <c r="ACG17" s="184"/>
      <c r="ACH17" s="184"/>
      <c r="ACI17" s="184"/>
      <c r="ACJ17" s="184"/>
      <c r="ACK17" s="184"/>
      <c r="ACL17" s="184"/>
      <c r="ACM17" s="184"/>
      <c r="ACN17" s="184"/>
      <c r="ACO17" s="184"/>
      <c r="ACP17" s="184"/>
      <c r="ACQ17" s="184"/>
      <c r="ACR17" s="184"/>
      <c r="ACS17" s="184"/>
      <c r="ACT17" s="184"/>
      <c r="ACU17" s="184"/>
      <c r="ACV17" s="184"/>
      <c r="ACW17" s="184"/>
      <c r="ACX17" s="184"/>
      <c r="ACY17" s="184"/>
      <c r="ACZ17" s="184"/>
      <c r="ADA17" s="184"/>
      <c r="ADB17" s="184"/>
      <c r="ADC17" s="184"/>
      <c r="ADD17" s="184"/>
      <c r="ADE17" s="184"/>
      <c r="ADF17" s="184"/>
      <c r="ADG17" s="184"/>
      <c r="ADH17" s="184"/>
      <c r="ADI17" s="184"/>
      <c r="ADJ17" s="184"/>
      <c r="ADK17" s="184"/>
      <c r="ADL17" s="184"/>
      <c r="ADM17" s="184"/>
      <c r="ADN17" s="184"/>
      <c r="ADO17" s="184"/>
      <c r="ADP17" s="184"/>
      <c r="ADQ17" s="184"/>
      <c r="ADR17" s="184"/>
      <c r="ADS17" s="184"/>
      <c r="ADT17" s="184"/>
      <c r="ADU17" s="184"/>
      <c r="ADV17" s="184"/>
      <c r="ADW17" s="184"/>
      <c r="ADX17" s="184"/>
      <c r="ADY17" s="184"/>
      <c r="ADZ17" s="184"/>
      <c r="AEA17" s="184"/>
      <c r="AEB17" s="184"/>
      <c r="AEC17" s="184"/>
      <c r="AED17" s="184"/>
      <c r="AEE17" s="184"/>
      <c r="AEF17" s="184"/>
      <c r="AEG17" s="184"/>
      <c r="AEH17" s="184"/>
      <c r="AEI17" s="184"/>
      <c r="AEJ17" s="184"/>
      <c r="AEK17" s="184"/>
      <c r="AEL17" s="184"/>
      <c r="AEM17" s="184"/>
      <c r="AEN17" s="184"/>
      <c r="AEO17" s="184"/>
      <c r="AEP17" s="184"/>
      <c r="AEQ17" s="184"/>
      <c r="AER17" s="184"/>
      <c r="AES17" s="184"/>
      <c r="AET17" s="184"/>
      <c r="AEU17" s="184"/>
      <c r="AEV17" s="184"/>
      <c r="AEW17" s="184"/>
      <c r="AEX17" s="184"/>
      <c r="AEY17" s="184"/>
      <c r="AEZ17" s="184"/>
      <c r="AFA17" s="184"/>
      <c r="AFB17" s="184"/>
      <c r="AFC17" s="184"/>
      <c r="AFD17" s="184"/>
      <c r="AFE17" s="184"/>
      <c r="AFF17" s="184"/>
      <c r="AFG17" s="184"/>
      <c r="AFH17" s="184"/>
      <c r="AFI17" s="184"/>
      <c r="AFJ17" s="184"/>
      <c r="AFK17" s="184"/>
      <c r="AFL17" s="184"/>
      <c r="AFM17" s="184"/>
      <c r="AFN17" s="184"/>
      <c r="AFO17" s="184"/>
      <c r="AFP17" s="184"/>
      <c r="AFQ17" s="184"/>
      <c r="AFR17" s="184"/>
      <c r="AFS17" s="184"/>
      <c r="AFT17" s="184"/>
      <c r="AFU17" s="184"/>
      <c r="AFV17" s="184"/>
      <c r="AFW17" s="184"/>
      <c r="AFX17" s="184"/>
      <c r="AFY17" s="184"/>
      <c r="AFZ17" s="184"/>
      <c r="AGA17" s="184"/>
      <c r="AGB17" s="184"/>
      <c r="AGC17" s="184"/>
      <c r="AGD17" s="184"/>
      <c r="AGE17" s="184"/>
      <c r="AGF17" s="184"/>
      <c r="AGG17" s="184"/>
      <c r="AGH17" s="184"/>
      <c r="AGI17" s="184"/>
      <c r="AGJ17" s="184"/>
      <c r="AGK17" s="184"/>
      <c r="AGL17" s="184"/>
      <c r="AGM17" s="184"/>
      <c r="AGN17" s="184"/>
      <c r="AGO17" s="184"/>
      <c r="AGP17" s="184"/>
      <c r="AGQ17" s="184"/>
      <c r="AGR17" s="184"/>
      <c r="AGS17" s="184"/>
      <c r="AGT17" s="184"/>
      <c r="AGU17" s="184"/>
      <c r="AGV17" s="184"/>
      <c r="AGW17" s="184"/>
      <c r="AGX17" s="184"/>
      <c r="AGY17" s="184"/>
      <c r="AGZ17" s="184"/>
      <c r="AHA17" s="184"/>
      <c r="AHB17" s="184"/>
      <c r="AHC17" s="184"/>
      <c r="AHD17" s="184"/>
      <c r="AHE17" s="184"/>
      <c r="AHF17" s="184"/>
      <c r="AHG17" s="184"/>
      <c r="AHH17" s="184"/>
      <c r="AHI17" s="184"/>
      <c r="AHJ17" s="184"/>
      <c r="AHK17" s="184"/>
      <c r="AHL17" s="184"/>
      <c r="AHM17" s="184"/>
      <c r="AHN17" s="184"/>
      <c r="AHO17" s="184"/>
      <c r="AHP17" s="184"/>
      <c r="AHQ17" s="184"/>
      <c r="AHR17" s="184"/>
      <c r="AHS17" s="184"/>
      <c r="AHT17" s="184"/>
      <c r="AHU17" s="184"/>
      <c r="AHV17" s="184"/>
      <c r="AHW17" s="184"/>
      <c r="AHX17" s="184"/>
      <c r="AHY17" s="184"/>
      <c r="AHZ17" s="184"/>
      <c r="AIA17" s="184"/>
      <c r="AIB17" s="184"/>
      <c r="AIC17" s="184"/>
      <c r="AID17" s="184"/>
      <c r="AIE17" s="184"/>
      <c r="AIF17" s="184"/>
      <c r="AIG17" s="184"/>
      <c r="AIH17" s="184"/>
      <c r="AII17" s="184"/>
      <c r="AIJ17" s="184"/>
      <c r="AIK17" s="184"/>
      <c r="AIL17" s="184"/>
      <c r="AIM17" s="184"/>
      <c r="AIN17" s="184"/>
      <c r="AIO17" s="184"/>
      <c r="AIP17" s="184"/>
      <c r="AIQ17" s="184"/>
      <c r="AIR17" s="184"/>
      <c r="AIS17" s="184"/>
      <c r="AIT17" s="184"/>
      <c r="AIU17" s="184"/>
      <c r="AIV17" s="184"/>
      <c r="AIW17" s="184"/>
      <c r="AIX17" s="184"/>
      <c r="AIY17" s="184"/>
      <c r="AIZ17" s="184"/>
      <c r="AJA17" s="184"/>
      <c r="AJB17" s="184"/>
      <c r="AJC17" s="184"/>
      <c r="AJD17" s="184"/>
      <c r="AJE17" s="184"/>
      <c r="AJF17" s="184"/>
      <c r="AJG17" s="184"/>
      <c r="AJH17" s="184"/>
      <c r="AJI17" s="184"/>
      <c r="AJJ17" s="184"/>
      <c r="AJK17" s="184"/>
      <c r="AJL17" s="184"/>
      <c r="AJM17" s="184"/>
      <c r="AJN17" s="184"/>
      <c r="AJO17" s="184"/>
      <c r="AJP17" s="184"/>
      <c r="AJQ17" s="184"/>
      <c r="AJR17" s="184"/>
      <c r="AJS17" s="184"/>
      <c r="AJT17" s="184"/>
      <c r="AJU17" s="184"/>
      <c r="AJV17" s="184"/>
      <c r="AJW17" s="184"/>
      <c r="AJX17" s="184"/>
      <c r="AJY17" s="184"/>
      <c r="AJZ17" s="184"/>
      <c r="AKA17" s="184"/>
      <c r="AKB17" s="184"/>
      <c r="AKC17" s="184"/>
      <c r="AKD17" s="184"/>
      <c r="AKE17" s="184"/>
      <c r="AKF17" s="184"/>
      <c r="AKG17" s="184"/>
      <c r="AKH17" s="184"/>
      <c r="AKI17" s="184"/>
      <c r="AKJ17" s="184"/>
      <c r="AKK17" s="184"/>
      <c r="AKL17" s="184"/>
      <c r="AKM17" s="184"/>
      <c r="AKN17" s="184"/>
      <c r="AKO17" s="184"/>
      <c r="AKP17" s="184"/>
      <c r="AKQ17" s="184"/>
      <c r="AKR17" s="184"/>
      <c r="AKS17" s="184"/>
      <c r="AKT17" s="184"/>
      <c r="AKU17" s="184"/>
      <c r="AKV17" s="184"/>
      <c r="AKW17" s="184"/>
      <c r="AKX17" s="184"/>
      <c r="AKY17" s="184"/>
      <c r="AKZ17" s="184"/>
      <c r="ALA17" s="184"/>
      <c r="ALB17" s="184"/>
      <c r="ALC17" s="184"/>
      <c r="ALD17" s="184"/>
      <c r="ALE17" s="184"/>
      <c r="ALF17" s="184"/>
      <c r="ALG17" s="184"/>
      <c r="ALH17" s="184"/>
      <c r="ALI17" s="184"/>
      <c r="ALJ17" s="184"/>
      <c r="ALK17" s="184"/>
      <c r="ALL17" s="184"/>
      <c r="ALM17" s="184"/>
      <c r="ALN17" s="184"/>
      <c r="ALO17" s="184"/>
      <c r="ALP17" s="184"/>
      <c r="ALQ17" s="184"/>
      <c r="ALR17" s="184"/>
      <c r="ALS17" s="184"/>
      <c r="ALT17" s="184"/>
      <c r="ALU17" s="184"/>
      <c r="ALV17" s="184"/>
      <c r="ALW17" s="184"/>
      <c r="ALX17" s="184"/>
      <c r="ALY17" s="184"/>
      <c r="ALZ17" s="184"/>
      <c r="AMA17" s="184"/>
      <c r="AMB17" s="184"/>
      <c r="AMC17" s="184"/>
      <c r="AMD17" s="184"/>
      <c r="AME17" s="184"/>
      <c r="AMF17" s="184"/>
      <c r="AMG17" s="184"/>
      <c r="AMH17" s="184"/>
      <c r="AMI17" s="184"/>
      <c r="AMJ17" s="184"/>
      <c r="AMK17" s="184"/>
      <c r="AML17" s="184"/>
      <c r="AMM17" s="184"/>
    </row>
    <row r="18" spans="1:1027" s="184" customFormat="1" ht="23.25" customHeight="1">
      <c r="A18" s="203"/>
      <c r="B18" s="206" t="s">
        <v>23</v>
      </c>
      <c r="C18" s="207"/>
      <c r="D18" s="207"/>
      <c r="E18" s="207"/>
      <c r="F18" s="207"/>
      <c r="G18" s="207"/>
      <c r="H18" s="207"/>
      <c r="I18" s="207"/>
      <c r="J18" s="208">
        <f>SUM(J8:J17)</f>
        <v>0</v>
      </c>
      <c r="K18" s="209">
        <f>SUM(K8:K17)</f>
        <v>0</v>
      </c>
      <c r="L18" s="208">
        <f>SUM(L8:L17)</f>
        <v>0</v>
      </c>
      <c r="M18" s="198"/>
    </row>
    <row r="19" spans="1:1027" s="184" customFormat="1" ht="23.25" customHeight="1">
      <c r="A19" s="203"/>
      <c r="B19" s="210"/>
      <c r="C19" s="211"/>
      <c r="D19" s="211"/>
      <c r="E19" s="211"/>
      <c r="F19" s="211"/>
      <c r="G19" s="211"/>
      <c r="H19" s="211"/>
      <c r="I19" s="211"/>
      <c r="J19" s="212"/>
      <c r="K19" s="212"/>
      <c r="L19" s="212"/>
      <c r="M19" s="199"/>
    </row>
    <row r="20" spans="1:1027" s="184" customFormat="1" ht="34.5" customHeight="1">
      <c r="A20" s="203"/>
      <c r="B20" s="299" t="s">
        <v>356</v>
      </c>
      <c r="C20" s="299"/>
      <c r="D20" s="299"/>
      <c r="E20" s="299"/>
      <c r="F20" s="299"/>
      <c r="G20" s="299"/>
      <c r="H20" s="299"/>
      <c r="I20" s="299"/>
      <c r="J20" s="203"/>
      <c r="K20" s="203"/>
      <c r="L20" s="203"/>
      <c r="M20" s="200"/>
    </row>
    <row r="21" spans="1:1027" s="184" customFormat="1" ht="33" customHeight="1">
      <c r="A21" s="201"/>
      <c r="B21" s="203"/>
      <c r="C21" s="201"/>
      <c r="D21" s="201"/>
      <c r="E21" s="201"/>
      <c r="F21" s="201"/>
      <c r="G21" s="201"/>
      <c r="H21" s="201"/>
      <c r="I21" s="203"/>
      <c r="J21" s="203"/>
      <c r="K21" s="203"/>
      <c r="L21" s="203"/>
      <c r="M21" s="202"/>
    </row>
    <row r="22" spans="1:1027" s="184" customFormat="1" ht="13.7" customHeight="1">
      <c r="A22" s="201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2"/>
    </row>
    <row r="23" spans="1:1027" s="184" customFormat="1" ht="13.7" customHeight="1">
      <c r="A23" s="201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2"/>
    </row>
    <row r="24" spans="1:1027" s="184" customFormat="1" ht="13.7" customHeight="1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2"/>
    </row>
    <row r="25" spans="1:1027" s="184" customFormat="1" ht="13.7" customHeight="1">
      <c r="A25" s="201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2"/>
    </row>
  </sheetData>
  <mergeCells count="2">
    <mergeCell ref="C5:L5"/>
    <mergeCell ref="B20:I20"/>
  </mergeCells>
  <pageMargins left="0.24015748031496104" right="0.2" top="0.77362204724409511" bottom="0.30000000000000004" header="0.37992125984252006" footer="0.30000000000000004"/>
  <pageSetup paperSize="9" scale="76" fitToHeight="0" orientation="landscape" r:id="rId1"/>
  <headerFooter alignWithMargins="0">
    <oddFooter>&amp;C&amp;"Helvetica,Regular"&amp;12&amp;P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2F294-9075-485C-AB2D-135FD8D08DBA}">
  <sheetPr>
    <pageSetUpPr fitToPage="1"/>
  </sheetPr>
  <dimension ref="A1:AMM16"/>
  <sheetViews>
    <sheetView tabSelected="1" workbookViewId="0">
      <selection activeCell="C5" sqref="C5:L5"/>
    </sheetView>
  </sheetViews>
  <sheetFormatPr defaultRowHeight="14.25" customHeight="1"/>
  <cols>
    <col min="1" max="1" width="4.5703125" style="201" customWidth="1"/>
    <col min="2" max="2" width="52.28515625" style="201" customWidth="1"/>
    <col min="3" max="3" width="14.140625" style="201" customWidth="1"/>
    <col min="4" max="4" width="10.42578125" style="201" customWidth="1"/>
    <col min="5" max="5" width="12.5703125" style="201" customWidth="1"/>
    <col min="6" max="6" width="12.42578125" style="201" customWidth="1"/>
    <col min="7" max="7" width="11.85546875" style="201" customWidth="1"/>
    <col min="8" max="8" width="12.85546875" style="201" customWidth="1"/>
    <col min="9" max="9" width="12.42578125" style="201" customWidth="1"/>
    <col min="10" max="10" width="12.7109375" style="201" customWidth="1"/>
    <col min="11" max="11" width="11.7109375" style="201" customWidth="1"/>
    <col min="12" max="12" width="12.7109375" style="201" customWidth="1"/>
    <col min="13" max="13" width="14.42578125" style="201" customWidth="1"/>
    <col min="14" max="1027" width="9.140625" style="184" customWidth="1"/>
    <col min="1028" max="1028" width="10.28515625" style="272" customWidth="1"/>
    <col min="1029" max="16384" width="9.140625" style="272"/>
  </cols>
  <sheetData>
    <row r="1" spans="1:13" ht="13.7" customHeight="1">
      <c r="A1" s="182"/>
      <c r="B1" s="183"/>
      <c r="C1" s="272"/>
      <c r="D1" s="183"/>
      <c r="E1" s="183"/>
      <c r="F1" s="48" t="s">
        <v>159</v>
      </c>
      <c r="G1" s="183"/>
      <c r="H1" s="183"/>
      <c r="I1" s="183"/>
      <c r="J1" s="183"/>
      <c r="K1" s="183"/>
      <c r="L1" s="183"/>
      <c r="M1" s="183"/>
    </row>
    <row r="2" spans="1:13" ht="13.7" customHeight="1">
      <c r="A2" s="182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3.7" customHeight="1">
      <c r="A3" s="182"/>
      <c r="B3" s="112" t="s">
        <v>33</v>
      </c>
      <c r="C3" s="117" t="s">
        <v>354</v>
      </c>
      <c r="D3" s="186"/>
      <c r="E3" s="186"/>
      <c r="F3" s="186"/>
      <c r="G3" s="186"/>
      <c r="H3" s="185"/>
      <c r="I3" s="185"/>
      <c r="J3" s="185"/>
      <c r="K3" s="185"/>
      <c r="L3" s="185"/>
      <c r="M3" s="185"/>
    </row>
    <row r="4" spans="1:13" ht="13.7" customHeight="1">
      <c r="A4" s="182"/>
      <c r="B4" s="187"/>
      <c r="C4" s="188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3.7" customHeight="1">
      <c r="A5" s="189"/>
      <c r="B5" s="112" t="s">
        <v>32</v>
      </c>
      <c r="C5" s="296" t="s">
        <v>355</v>
      </c>
      <c r="D5" s="297"/>
      <c r="E5" s="297"/>
      <c r="F5" s="297"/>
      <c r="G5" s="297"/>
      <c r="H5" s="297"/>
      <c r="I5" s="297"/>
      <c r="J5" s="297"/>
      <c r="K5" s="297"/>
      <c r="L5" s="298"/>
      <c r="M5" s="186"/>
    </row>
    <row r="6" spans="1:13" ht="13.7" customHeight="1">
      <c r="A6" s="185"/>
      <c r="B6" s="185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</row>
    <row r="7" spans="1:13" ht="56.25" customHeight="1">
      <c r="A7" s="190" t="s">
        <v>178</v>
      </c>
      <c r="B7" s="120" t="s">
        <v>28</v>
      </c>
      <c r="C7" s="120" t="s">
        <v>282</v>
      </c>
      <c r="D7" s="120" t="s">
        <v>179</v>
      </c>
      <c r="E7" s="2" t="s">
        <v>24</v>
      </c>
      <c r="F7" s="2" t="s">
        <v>2</v>
      </c>
      <c r="G7" s="2" t="s">
        <v>258</v>
      </c>
      <c r="H7" s="120" t="s">
        <v>29</v>
      </c>
      <c r="I7" s="120" t="s">
        <v>30</v>
      </c>
      <c r="J7" s="120" t="s">
        <v>3</v>
      </c>
      <c r="K7" s="190" t="s">
        <v>225</v>
      </c>
      <c r="L7" s="120" t="s">
        <v>4</v>
      </c>
      <c r="M7" s="120" t="s">
        <v>5</v>
      </c>
    </row>
    <row r="8" spans="1:13" ht="89.25">
      <c r="A8" s="197">
        <v>1</v>
      </c>
      <c r="B8" s="205" t="s">
        <v>283</v>
      </c>
      <c r="C8" s="265">
        <v>100</v>
      </c>
      <c r="D8" s="192" t="s">
        <v>6</v>
      </c>
      <c r="E8" s="192"/>
      <c r="F8" s="192"/>
      <c r="G8" s="192"/>
      <c r="H8" s="193"/>
      <c r="I8" s="193"/>
      <c r="J8" s="194">
        <f t="shared" ref="J8" si="0">H8*G8</f>
        <v>0</v>
      </c>
      <c r="K8" s="195">
        <f t="shared" ref="K8" si="1">(I8-H8)*G8</f>
        <v>0</v>
      </c>
      <c r="L8" s="194">
        <f t="shared" ref="L8" si="2">I8*G8</f>
        <v>0</v>
      </c>
      <c r="M8" s="196"/>
    </row>
    <row r="9" spans="1:13" s="184" customFormat="1" ht="23.25" customHeight="1">
      <c r="A9" s="272"/>
      <c r="B9" s="206" t="s">
        <v>23</v>
      </c>
      <c r="C9" s="207"/>
      <c r="D9" s="207"/>
      <c r="E9" s="207"/>
      <c r="F9" s="207"/>
      <c r="G9" s="207"/>
      <c r="H9" s="207"/>
      <c r="I9" s="207"/>
      <c r="J9" s="208">
        <f>SUM(J8:J8)</f>
        <v>0</v>
      </c>
      <c r="K9" s="209">
        <f>SUM(K8:K8)</f>
        <v>0</v>
      </c>
      <c r="L9" s="208">
        <f>SUM(L8:L8)</f>
        <v>0</v>
      </c>
      <c r="M9" s="198"/>
    </row>
    <row r="10" spans="1:13" s="184" customFormat="1" ht="23.25" customHeight="1">
      <c r="A10" s="272"/>
      <c r="B10" s="210"/>
      <c r="C10" s="211"/>
      <c r="D10" s="211"/>
      <c r="E10" s="211"/>
      <c r="F10" s="211"/>
      <c r="G10" s="211"/>
      <c r="H10" s="211"/>
      <c r="I10" s="211"/>
      <c r="J10" s="212"/>
      <c r="K10" s="212"/>
      <c r="L10" s="212"/>
      <c r="M10" s="199"/>
    </row>
    <row r="11" spans="1:13" s="184" customFormat="1" ht="34.5" customHeight="1">
      <c r="A11" s="272"/>
      <c r="B11" s="299" t="s">
        <v>357</v>
      </c>
      <c r="C11" s="299"/>
      <c r="D11" s="299"/>
      <c r="E11" s="299"/>
      <c r="F11" s="299"/>
      <c r="G11" s="299"/>
      <c r="H11" s="299"/>
      <c r="I11" s="299"/>
      <c r="J11" s="272"/>
      <c r="K11" s="272"/>
      <c r="L11" s="272"/>
      <c r="M11" s="200"/>
    </row>
    <row r="12" spans="1:13" s="184" customFormat="1" ht="33" customHeight="1">
      <c r="A12" s="201"/>
      <c r="B12" s="272"/>
      <c r="C12" s="201"/>
      <c r="D12" s="201"/>
      <c r="E12" s="201"/>
      <c r="F12" s="201"/>
      <c r="G12" s="201"/>
      <c r="H12" s="201"/>
      <c r="I12" s="272"/>
      <c r="J12" s="272"/>
      <c r="K12" s="272"/>
      <c r="L12" s="272"/>
      <c r="M12" s="202"/>
    </row>
    <row r="13" spans="1:13" s="184" customFormat="1" ht="13.7" customHeight="1">
      <c r="A13" s="20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02"/>
    </row>
    <row r="14" spans="1:13" s="184" customFormat="1" ht="13.7" customHeight="1">
      <c r="A14" s="201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02"/>
    </row>
    <row r="15" spans="1:13" s="184" customFormat="1" ht="13.7" customHeight="1">
      <c r="A15" s="20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02"/>
    </row>
    <row r="16" spans="1:13" s="184" customFormat="1" ht="13.7" customHeight="1">
      <c r="A16" s="201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02"/>
    </row>
  </sheetData>
  <mergeCells count="2">
    <mergeCell ref="C5:L5"/>
    <mergeCell ref="B11:I11"/>
  </mergeCells>
  <pageMargins left="0.24015748031496104" right="0.2" top="0.77362204724409511" bottom="0.30000000000000004" header="0.37992125984252006" footer="0.30000000000000004"/>
  <pageSetup paperSize="9" scale="76" fitToHeight="0" orientation="landscape" r:id="rId1"/>
  <headerFooter alignWithMargins="0">
    <oddFooter>&amp;C&amp;"Helvetica,Regular"&amp;12&amp;P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6"/>
  <sheetViews>
    <sheetView workbookViewId="0">
      <selection activeCell="A9" sqref="A9"/>
    </sheetView>
  </sheetViews>
  <sheetFormatPr defaultRowHeight="12.75"/>
  <cols>
    <col min="1" max="1" width="7.42578125" style="203" customWidth="1"/>
    <col min="2" max="2" width="34.5703125" style="203" customWidth="1"/>
    <col min="3" max="3" width="15" style="203" customWidth="1"/>
    <col min="4" max="4" width="12.28515625" style="203" customWidth="1"/>
    <col min="5" max="5" width="15.7109375" style="203" customWidth="1"/>
    <col min="6" max="7" width="14.140625" style="203" customWidth="1"/>
    <col min="8" max="12" width="12.28515625" style="203" customWidth="1"/>
    <col min="13" max="13" width="12.42578125" style="203" customWidth="1"/>
    <col min="14" max="16384" width="9.140625" style="203"/>
  </cols>
  <sheetData>
    <row r="1" spans="1:13">
      <c r="B1" s="112" t="s">
        <v>33</v>
      </c>
      <c r="C1" s="117">
        <v>5</v>
      </c>
      <c r="D1" s="186"/>
      <c r="E1" s="186"/>
      <c r="F1" s="186"/>
      <c r="G1" s="186"/>
      <c r="H1" s="185"/>
      <c r="I1" s="48" t="s">
        <v>159</v>
      </c>
      <c r="J1" s="185"/>
      <c r="K1" s="185"/>
      <c r="L1" s="185"/>
    </row>
    <row r="2" spans="1:13">
      <c r="B2" s="187"/>
      <c r="C2" s="188"/>
      <c r="D2" s="185"/>
      <c r="E2" s="185"/>
      <c r="F2" s="185"/>
      <c r="G2" s="185"/>
      <c r="H2" s="185"/>
      <c r="I2" s="185"/>
      <c r="J2" s="185"/>
      <c r="K2" s="185"/>
      <c r="L2" s="185"/>
    </row>
    <row r="3" spans="1:13">
      <c r="B3" s="112" t="s">
        <v>32</v>
      </c>
      <c r="C3" s="296" t="s">
        <v>230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3">
      <c r="B4" s="185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3" ht="38.25">
      <c r="A5" s="206" t="s">
        <v>178</v>
      </c>
      <c r="B5" s="120" t="s">
        <v>28</v>
      </c>
      <c r="C5" s="120" t="s">
        <v>282</v>
      </c>
      <c r="D5" s="120" t="s">
        <v>179</v>
      </c>
      <c r="E5" s="2" t="s">
        <v>24</v>
      </c>
      <c r="F5" s="2" t="s">
        <v>2</v>
      </c>
      <c r="G5" s="2" t="s">
        <v>258</v>
      </c>
      <c r="H5" s="120" t="s">
        <v>29</v>
      </c>
      <c r="I5" s="120" t="s">
        <v>30</v>
      </c>
      <c r="J5" s="120" t="s">
        <v>3</v>
      </c>
      <c r="K5" s="190" t="s">
        <v>225</v>
      </c>
      <c r="L5" s="120" t="s">
        <v>4</v>
      </c>
      <c r="M5" s="2" t="s">
        <v>5</v>
      </c>
    </row>
    <row r="6" spans="1:13" ht="20.25" customHeight="1">
      <c r="A6" s="213">
        <v>1</v>
      </c>
      <c r="B6" s="214" t="s">
        <v>290</v>
      </c>
      <c r="C6" s="215">
        <v>8</v>
      </c>
      <c r="D6" s="213" t="s">
        <v>31</v>
      </c>
      <c r="E6" s="213"/>
      <c r="F6" s="213"/>
      <c r="G6" s="213"/>
      <c r="H6" s="216"/>
      <c r="I6" s="216"/>
      <c r="J6" s="217">
        <f>H6*G6</f>
        <v>0</v>
      </c>
      <c r="K6" s="216">
        <f>(I6-H6)*G6</f>
        <v>0</v>
      </c>
      <c r="L6" s="217">
        <f>I6*G6</f>
        <v>0</v>
      </c>
      <c r="M6" s="213"/>
    </row>
    <row r="7" spans="1:13" ht="18.75" customHeight="1">
      <c r="A7" s="213">
        <v>2</v>
      </c>
      <c r="B7" s="214" t="s">
        <v>180</v>
      </c>
      <c r="C7" s="215">
        <v>8</v>
      </c>
      <c r="D7" s="213" t="s">
        <v>31</v>
      </c>
      <c r="E7" s="213"/>
      <c r="F7" s="213"/>
      <c r="G7" s="213"/>
      <c r="H7" s="216"/>
      <c r="I7" s="216"/>
      <c r="J7" s="217">
        <f t="shared" ref="J7:J9" si="0">H7*G7</f>
        <v>0</v>
      </c>
      <c r="K7" s="216">
        <f t="shared" ref="K7:K9" si="1">(I7-H7)*G7</f>
        <v>0</v>
      </c>
      <c r="L7" s="217">
        <f t="shared" ref="L7:L9" si="2">I7*G7</f>
        <v>0</v>
      </c>
      <c r="M7" s="213"/>
    </row>
    <row r="8" spans="1:13" ht="21" customHeight="1">
      <c r="A8" s="213">
        <v>3</v>
      </c>
      <c r="B8" s="214" t="s">
        <v>291</v>
      </c>
      <c r="C8" s="215">
        <v>4</v>
      </c>
      <c r="D8" s="213" t="s">
        <v>31</v>
      </c>
      <c r="E8" s="213"/>
      <c r="F8" s="213"/>
      <c r="G8" s="213"/>
      <c r="H8" s="216"/>
      <c r="I8" s="216"/>
      <c r="J8" s="217">
        <f t="shared" si="0"/>
        <v>0</v>
      </c>
      <c r="K8" s="216">
        <f t="shared" si="1"/>
        <v>0</v>
      </c>
      <c r="L8" s="217">
        <f t="shared" si="2"/>
        <v>0</v>
      </c>
      <c r="M8" s="213"/>
    </row>
    <row r="9" spans="1:13" ht="47.25" customHeight="1">
      <c r="A9" s="213">
        <v>4</v>
      </c>
      <c r="B9" s="205" t="s">
        <v>292</v>
      </c>
      <c r="C9" s="215">
        <v>2</v>
      </c>
      <c r="D9" s="213" t="s">
        <v>31</v>
      </c>
      <c r="E9" s="213"/>
      <c r="F9" s="213"/>
      <c r="G9" s="213"/>
      <c r="H9" s="216"/>
      <c r="I9" s="216"/>
      <c r="J9" s="217">
        <f t="shared" si="0"/>
        <v>0</v>
      </c>
      <c r="K9" s="216">
        <f t="shared" si="1"/>
        <v>0</v>
      </c>
      <c r="L9" s="217">
        <f t="shared" si="2"/>
        <v>0</v>
      </c>
      <c r="M9" s="213"/>
    </row>
    <row r="10" spans="1:13">
      <c r="B10" s="206" t="s">
        <v>23</v>
      </c>
      <c r="C10" s="218"/>
      <c r="D10" s="218"/>
      <c r="E10" s="218"/>
      <c r="F10" s="218"/>
      <c r="G10" s="218"/>
      <c r="H10" s="219"/>
      <c r="I10" s="219"/>
      <c r="J10" s="220">
        <f>SUM(J6:J9)</f>
        <v>0</v>
      </c>
      <c r="K10" s="221">
        <f>SUM(K6:K9)</f>
        <v>0</v>
      </c>
      <c r="L10" s="220">
        <f>SUM(L6:L9)</f>
        <v>0</v>
      </c>
      <c r="M10" s="218"/>
    </row>
    <row r="13" spans="1:13">
      <c r="L13" s="222"/>
    </row>
    <row r="14" spans="1:13"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3" ht="14.25">
      <c r="B15" s="253"/>
    </row>
    <row r="16" spans="1:13" ht="14.25">
      <c r="B16" s="253"/>
    </row>
  </sheetData>
  <mergeCells count="1">
    <mergeCell ref="C3:L3"/>
  </mergeCells>
  <pageMargins left="0" right="0" top="0.39409448818897608" bottom="0.39409448818897608" header="0" footer="0"/>
  <pageSetup paperSize="9" scale="79" fitToHeight="0" pageOrder="overThenDown" orientation="landscape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Zadanie 1 - Biochemia</vt:lpstr>
      <vt:lpstr>Analizator bioch.</vt:lpstr>
      <vt:lpstr>Zadanie 2 - Hematologia</vt:lpstr>
      <vt:lpstr>Analizator hematologiczny</vt:lpstr>
      <vt:lpstr>Zadanie 3 - Mocze</vt:lpstr>
      <vt:lpstr>Analizator mocze</vt:lpstr>
      <vt:lpstr>Zadanie 4 - szybkie testy kaset</vt:lpstr>
      <vt:lpstr>Zadanie 4a - Clostridium</vt:lpstr>
      <vt:lpstr>Zadanie 5 - odczyn i barwn chem</vt:lpstr>
      <vt:lpstr>Zadanie 6 - akcesoria anali og </vt:lpstr>
      <vt:lpstr>Zadanie 7 - wyroby plastikowe</vt:lpstr>
      <vt:lpstr>Zadanie 8 - wyroby szklane</vt:lpstr>
      <vt:lpstr>Zadanie 9 - pipety i końcówki</vt:lpstr>
      <vt:lpstr>Zadanie 10 - odczynniki Vidas</vt:lpstr>
      <vt:lpstr>Zadanie 11 - koagulologia</vt:lpstr>
      <vt:lpstr>Analizator koagulologia</vt:lpstr>
      <vt:lpstr>Zadanie 12 - mat. jednoraz</vt:lpstr>
      <vt:lpstr>Materiały jednorazowe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Zaremba</dc:creator>
  <cp:lastModifiedBy>Monika Zaremba</cp:lastModifiedBy>
  <cp:lastPrinted>2019-11-08T08:00:14Z</cp:lastPrinted>
  <dcterms:created xsi:type="dcterms:W3CDTF">2019-12-10T13:15:49Z</dcterms:created>
  <dcterms:modified xsi:type="dcterms:W3CDTF">2019-12-10T13:15:49Z</dcterms:modified>
</cp:coreProperties>
</file>