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filterPrivacy="1"/>
  <xr:revisionPtr revIDLastSave="0" documentId="10_ncr:8100000_{5429C5DE-BCA6-4B70-B11F-35D9A285F602}" xr6:coauthVersionLast="33" xr6:coauthVersionMax="33" xr10:uidLastSave="{00000000-0000-0000-0000-000000000000}"/>
  <bookViews>
    <workbookView xWindow="0" yWindow="0" windowWidth="28800" windowHeight="10725" firstSheet="12" activeTab="12" xr2:uid="{00000000-000D-0000-FFFF-FFFF00000000}"/>
  </bookViews>
  <sheets>
    <sheet name="Zadanie 1 - poj. na odpady med." sheetId="2" r:id="rId1"/>
    <sheet name="Zadanie 2 - cewniki" sheetId="4" r:id="rId2"/>
    <sheet name="Zadanie 3 -rękawiczki" sheetId="5" r:id="rId3"/>
    <sheet name="Zadanie 4 - Dreny" sheetId="6" r:id="rId4"/>
    <sheet name="Zadanie 5 - żel EKG" sheetId="7" r:id="rId5"/>
    <sheet name="Zadanie 6 - zestawy zabiegowe" sheetId="8" r:id="rId6"/>
    <sheet name="Zadanie 7 - testy ureazowe" sheetId="9" r:id="rId7"/>
    <sheet name="Zadanie 8 - wzierniki, szczot" sheetId="10" r:id="rId8"/>
    <sheet name="Zadanie 9 - szczotki chirurg" sheetId="11" r:id="rId9"/>
    <sheet name="Zadanie 10 - akcesoria laryng" sheetId="12" r:id="rId10"/>
    <sheet name="Zadanie 11 - zestaw do biopsji " sheetId="13" r:id="rId11"/>
    <sheet name="Zadanie 12 - szkiełka mikros" sheetId="14" r:id="rId12"/>
    <sheet name="Zadanie 13 - worki do moczu" sheetId="15" r:id="rId13"/>
    <sheet name="Zadanie 14 - Drobne akcesoria " sheetId="17" r:id="rId14"/>
    <sheet name="Zadanie 15 - Aparat do przetacz" sheetId="18" r:id="rId15"/>
    <sheet name="Zadanie 16 - igły do termolezji" sheetId="19" r:id="rId16"/>
    <sheet name="Zadanie 17 - igły Tuohy" sheetId="21" r:id="rId17"/>
    <sheet name="Zadanie 18 - art. Hig jednor" sheetId="22" r:id="rId18"/>
    <sheet name="Zadanie 19 - osłona na przewody" sheetId="23" r:id="rId19"/>
    <sheet name="Zadanie 20 - osłona na USG" sheetId="25" r:id="rId20"/>
    <sheet name="Zadanie 21 - Papier do EKG, KTG" sheetId="26" r:id="rId21"/>
    <sheet name="Zadanie 22 - pęseta jednoraz" sheetId="27" r:id="rId22"/>
    <sheet name="Zadanie 23 - podkłady jednorazo" sheetId="28" r:id="rId23"/>
    <sheet name="Zadanie 24 - odzież ochronna" sheetId="29" r:id="rId24"/>
    <sheet name="Zadanie 25 - serwety operacyjne" sheetId="30" r:id="rId25"/>
    <sheet name="Zadanie 26 - filtr respirat " sheetId="33" r:id="rId26"/>
    <sheet name="Zadanie 27 - maszynki do gol  " sheetId="34" r:id="rId27"/>
    <sheet name="Zadanie 28 -zestaw do inhalacji" sheetId="35" r:id="rId28"/>
    <sheet name="Zadanie 29 - maski do pod tlen" sheetId="36" r:id="rId29"/>
    <sheet name="Zadanie 30 - maski do ambu" sheetId="37" r:id="rId30"/>
    <sheet name="Zadanie 31 - nakłuwacze" sheetId="38" r:id="rId31"/>
    <sheet name="Zadanie 32 - nici chirurgiczne" sheetId="39" r:id="rId32"/>
    <sheet name="Zadanie 33 - ostrza chirurg" sheetId="40" r:id="rId33"/>
    <sheet name="Zadanie 34 - klipsy do laparosk" sheetId="41" r:id="rId34"/>
    <sheet name="Zadanie 35 - siatka przepuklin" sheetId="42" r:id="rId35"/>
    <sheet name="Zadanie 36 - setony jałowe" sheetId="43" r:id="rId36"/>
    <sheet name="Zadanie 37 - zatyczki do cewnik" sheetId="44" r:id="rId37"/>
    <sheet name="Zadanie 38 - rurki intubacyjne" sheetId="45" r:id="rId38"/>
    <sheet name="Zadanie 39 - rurki tracheostomi" sheetId="46" r:id="rId39"/>
    <sheet name="Zadanie 40 - śliniki stomatolog" sheetId="47" r:id="rId40"/>
    <sheet name="Zadanie 41 - zgłębnik żołądkowy" sheetId="48" r:id="rId41"/>
    <sheet name="Zadanie 42 - pokrowiec na Mayo" sheetId="50" r:id="rId42"/>
    <sheet name="Zadanie 43 - filtry do ssaków" sheetId="52" r:id="rId43"/>
    <sheet name="Zadanie 44 - Elektrody do EKG" sheetId="53" r:id="rId44"/>
    <sheet name="Zadanie 45 - wkłady do ssaka" sheetId="54" r:id="rId45"/>
    <sheet name="Zadanie 46 - rurka ust-gard" sheetId="56" r:id="rId46"/>
    <sheet name="Zadanie 47 - pieluchomajtki" sheetId="57" r:id="rId47"/>
  </sheets>
  <calcPr calcId="162913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8" l="1"/>
  <c r="L19" i="18" s="1"/>
  <c r="K18" i="18"/>
  <c r="K19" i="18" s="1"/>
  <c r="J18" i="18"/>
  <c r="J19" i="18" s="1"/>
  <c r="J13" i="18"/>
  <c r="J14" i="18" s="1"/>
  <c r="L13" i="18"/>
  <c r="L14" i="18" s="1"/>
  <c r="K13" i="18"/>
  <c r="K14" i="18" s="1"/>
  <c r="M48" i="39"/>
  <c r="M44" i="39"/>
  <c r="M45" i="39"/>
  <c r="M46" i="39"/>
  <c r="M47" i="39"/>
  <c r="M43" i="39"/>
  <c r="N34" i="39"/>
  <c r="M40" i="39"/>
  <c r="M35" i="39"/>
  <c r="M36" i="39"/>
  <c r="M37" i="39"/>
  <c r="M38" i="39"/>
  <c r="M39" i="39"/>
  <c r="M34" i="39"/>
  <c r="L34" i="39"/>
  <c r="N31" i="39"/>
  <c r="N26" i="39"/>
  <c r="M31" i="39"/>
  <c r="M27" i="39"/>
  <c r="M28" i="39"/>
  <c r="M29" i="39"/>
  <c r="M30" i="39"/>
  <c r="M26" i="39"/>
  <c r="L31" i="39"/>
  <c r="L26" i="39"/>
  <c r="M23" i="39"/>
  <c r="L23" i="39"/>
  <c r="N23" i="39"/>
  <c r="N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8" i="39"/>
  <c r="L10" i="39"/>
  <c r="L9" i="39"/>
  <c r="L8" i="39"/>
  <c r="N43" i="39" l="1"/>
  <c r="N44" i="39"/>
  <c r="K12" i="57" l="1"/>
  <c r="K9" i="57"/>
  <c r="K10" i="57"/>
  <c r="K11" i="57"/>
  <c r="K8" i="57"/>
  <c r="K8" i="56"/>
  <c r="K8" i="54"/>
  <c r="K8" i="53"/>
  <c r="K12" i="52"/>
  <c r="K8" i="52"/>
  <c r="K8" i="50"/>
  <c r="K8" i="48"/>
  <c r="K8" i="47"/>
  <c r="K8" i="46"/>
  <c r="K8" i="45"/>
  <c r="K8" i="44"/>
  <c r="K9" i="43"/>
  <c r="K8" i="43"/>
  <c r="K8" i="42"/>
  <c r="K8" i="41"/>
  <c r="K12" i="40"/>
  <c r="K8" i="40"/>
  <c r="K8" i="38"/>
  <c r="K8" i="37"/>
  <c r="K8" i="36"/>
  <c r="K12" i="35"/>
  <c r="K8" i="35"/>
  <c r="K8" i="34"/>
  <c r="K8" i="33"/>
  <c r="K19" i="30"/>
  <c r="J19" i="30"/>
  <c r="L26" i="30"/>
  <c r="J26" i="30"/>
  <c r="K26" i="30"/>
  <c r="K23" i="30"/>
  <c r="K24" i="30"/>
  <c r="K25" i="30"/>
  <c r="K22" i="30"/>
  <c r="L23" i="30"/>
  <c r="L24" i="30"/>
  <c r="L25" i="30"/>
  <c r="J23" i="30"/>
  <c r="J24" i="30"/>
  <c r="J25" i="30"/>
  <c r="K15" i="30"/>
  <c r="K16" i="30"/>
  <c r="K17" i="30"/>
  <c r="K18" i="30"/>
  <c r="K8" i="30"/>
  <c r="K9" i="30"/>
  <c r="K10" i="30"/>
  <c r="K11" i="30"/>
  <c r="K44" i="29"/>
  <c r="L45" i="29"/>
  <c r="L44" i="29"/>
  <c r="K45" i="29"/>
  <c r="J44" i="29"/>
  <c r="J45" i="29" s="1"/>
  <c r="K40" i="29"/>
  <c r="K36" i="29"/>
  <c r="K32" i="29"/>
  <c r="K28" i="29"/>
  <c r="K24" i="29"/>
  <c r="K20" i="29"/>
  <c r="K16" i="29"/>
  <c r="K12" i="29"/>
  <c r="K8" i="29"/>
  <c r="K19" i="28"/>
  <c r="K20" i="28"/>
  <c r="K18" i="28"/>
  <c r="K14" i="28"/>
  <c r="K13" i="28"/>
  <c r="K9" i="28"/>
  <c r="K8" i="28"/>
  <c r="K8" i="27"/>
  <c r="L11" i="26"/>
  <c r="K11" i="26"/>
  <c r="K14" i="26"/>
  <c r="L20" i="26"/>
  <c r="K20" i="26"/>
  <c r="J20" i="26"/>
  <c r="L19" i="26"/>
  <c r="K19" i="26"/>
  <c r="K18" i="26"/>
  <c r="J19" i="26"/>
  <c r="J11" i="26"/>
  <c r="L9" i="26"/>
  <c r="L10" i="26"/>
  <c r="K9" i="26"/>
  <c r="K10" i="26"/>
  <c r="K8" i="26"/>
  <c r="J9" i="26"/>
  <c r="J10" i="26"/>
  <c r="K9" i="25"/>
  <c r="K8" i="25"/>
  <c r="K8" i="23"/>
  <c r="K12" i="22"/>
  <c r="K8" i="22"/>
  <c r="K9" i="21"/>
  <c r="K8" i="21"/>
  <c r="K11" i="19"/>
  <c r="K9" i="19"/>
  <c r="K10" i="19"/>
  <c r="K8" i="19"/>
  <c r="K8" i="18"/>
  <c r="K36" i="17"/>
  <c r="K32" i="17"/>
  <c r="K28" i="17"/>
  <c r="K24" i="17"/>
  <c r="K20" i="17"/>
  <c r="K16" i="17"/>
  <c r="K12" i="17"/>
  <c r="K8" i="17"/>
  <c r="K12" i="15"/>
  <c r="K8" i="15"/>
  <c r="K8" i="14"/>
  <c r="K8" i="13"/>
  <c r="K20" i="12"/>
  <c r="K16" i="12"/>
  <c r="K12" i="12"/>
  <c r="K8" i="12"/>
  <c r="K8" i="11"/>
  <c r="K14" i="10"/>
  <c r="K13" i="10"/>
  <c r="K12" i="10"/>
  <c r="K8" i="10"/>
  <c r="K10" i="9"/>
  <c r="K9" i="9"/>
  <c r="K8" i="9"/>
  <c r="K21" i="8"/>
  <c r="K16" i="8"/>
  <c r="K12" i="8"/>
  <c r="K8" i="8"/>
  <c r="L8" i="7"/>
  <c r="J8" i="7"/>
  <c r="K12" i="7"/>
  <c r="K8" i="7"/>
  <c r="K8" i="6"/>
  <c r="J8" i="6"/>
  <c r="K10" i="6"/>
  <c r="J9" i="5"/>
  <c r="J8" i="5"/>
  <c r="K8" i="5"/>
  <c r="K7" i="5"/>
  <c r="K28" i="4"/>
  <c r="K31" i="4"/>
  <c r="K26" i="4"/>
  <c r="K27" i="4"/>
  <c r="K25" i="4"/>
  <c r="K21" i="4"/>
  <c r="K20" i="4"/>
  <c r="L8" i="4"/>
  <c r="K9" i="4"/>
  <c r="K10" i="4"/>
  <c r="K11" i="4"/>
  <c r="K12" i="4"/>
  <c r="K13" i="4"/>
  <c r="K14" i="4"/>
  <c r="K15" i="4"/>
  <c r="K8" i="4"/>
  <c r="J16" i="4"/>
  <c r="J8" i="4"/>
  <c r="L8" i="2"/>
  <c r="K11" i="2"/>
  <c r="K10" i="2"/>
  <c r="K9" i="2"/>
  <c r="K8" i="2"/>
  <c r="J8" i="2"/>
  <c r="L12" i="57" l="1"/>
  <c r="J12" i="57"/>
  <c r="L11" i="57"/>
  <c r="J11" i="57"/>
  <c r="L10" i="57"/>
  <c r="J10" i="57"/>
  <c r="L9" i="57"/>
  <c r="J9" i="57"/>
  <c r="L8" i="57"/>
  <c r="J8" i="57"/>
  <c r="L9" i="56"/>
  <c r="K9" i="56"/>
  <c r="J9" i="56"/>
  <c r="L8" i="56"/>
  <c r="J8" i="56"/>
  <c r="L9" i="54"/>
  <c r="K9" i="54"/>
  <c r="J9" i="54"/>
  <c r="L8" i="54"/>
  <c r="J8" i="54"/>
  <c r="L9" i="53"/>
  <c r="K9" i="53"/>
  <c r="J9" i="53"/>
  <c r="L8" i="53"/>
  <c r="J8" i="53"/>
  <c r="L13" i="52"/>
  <c r="K13" i="52"/>
  <c r="J13" i="52"/>
  <c r="L12" i="52"/>
  <c r="J12" i="52"/>
  <c r="L9" i="52"/>
  <c r="K9" i="52"/>
  <c r="J9" i="52"/>
  <c r="L8" i="52"/>
  <c r="J8" i="52"/>
  <c r="L9" i="50"/>
  <c r="K9" i="50"/>
  <c r="J9" i="50"/>
  <c r="L8" i="50"/>
  <c r="J8" i="50"/>
  <c r="L9" i="48"/>
  <c r="K9" i="48"/>
  <c r="J9" i="48"/>
  <c r="L8" i="48"/>
  <c r="J8" i="48"/>
  <c r="L9" i="47"/>
  <c r="K9" i="47"/>
  <c r="J9" i="47"/>
  <c r="L8" i="47"/>
  <c r="J8" i="47"/>
  <c r="L9" i="46"/>
  <c r="K9" i="46"/>
  <c r="L8" i="46"/>
  <c r="J8" i="46"/>
  <c r="J9" i="46" s="1"/>
  <c r="L9" i="45"/>
  <c r="K9" i="45"/>
  <c r="J9" i="45"/>
  <c r="L8" i="45"/>
  <c r="J8" i="45"/>
  <c r="L9" i="44"/>
  <c r="K9" i="44"/>
  <c r="J9" i="44"/>
  <c r="L8" i="44"/>
  <c r="J8" i="44"/>
  <c r="L10" i="43"/>
  <c r="K10" i="43"/>
  <c r="J10" i="43"/>
  <c r="L9" i="43"/>
  <c r="J9" i="43"/>
  <c r="L8" i="43"/>
  <c r="J8" i="43"/>
  <c r="K9" i="42"/>
  <c r="L8" i="42"/>
  <c r="L9" i="42" s="1"/>
  <c r="J8" i="42"/>
  <c r="J9" i="42" s="1"/>
  <c r="L9" i="41"/>
  <c r="K9" i="41"/>
  <c r="J9" i="41"/>
  <c r="L8" i="41"/>
  <c r="J8" i="41"/>
  <c r="L13" i="40"/>
  <c r="K13" i="40"/>
  <c r="J13" i="40"/>
  <c r="L12" i="40"/>
  <c r="J12" i="40"/>
  <c r="L9" i="40"/>
  <c r="K9" i="40"/>
  <c r="J9" i="40"/>
  <c r="L8" i="40"/>
  <c r="J8" i="40"/>
  <c r="N47" i="39"/>
  <c r="L47" i="39"/>
  <c r="N46" i="39"/>
  <c r="L46" i="39"/>
  <c r="N45" i="39"/>
  <c r="L45" i="39"/>
  <c r="L44" i="39"/>
  <c r="L43" i="39"/>
  <c r="N39" i="39"/>
  <c r="L39" i="39"/>
  <c r="N38" i="39"/>
  <c r="L38" i="39"/>
  <c r="N37" i="39"/>
  <c r="L37" i="39"/>
  <c r="N36" i="39"/>
  <c r="L36" i="39"/>
  <c r="N35" i="39"/>
  <c r="L35" i="39"/>
  <c r="N30" i="39"/>
  <c r="L30" i="39"/>
  <c r="N29" i="39"/>
  <c r="L29" i="39"/>
  <c r="N28" i="39"/>
  <c r="L28" i="39"/>
  <c r="N27" i="39"/>
  <c r="L27" i="39"/>
  <c r="N22" i="39"/>
  <c r="L22" i="39"/>
  <c r="N21" i="39"/>
  <c r="L21" i="39"/>
  <c r="N20" i="39"/>
  <c r="L20" i="39"/>
  <c r="N19" i="39"/>
  <c r="L19" i="39"/>
  <c r="N18" i="39"/>
  <c r="L18" i="39"/>
  <c r="N17" i="39"/>
  <c r="L17" i="39"/>
  <c r="N16" i="39"/>
  <c r="L16" i="39"/>
  <c r="N15" i="39"/>
  <c r="L15" i="39"/>
  <c r="N14" i="39"/>
  <c r="L14" i="39"/>
  <c r="N13" i="39"/>
  <c r="L13" i="39"/>
  <c r="N12" i="39"/>
  <c r="L12" i="39"/>
  <c r="N11" i="39"/>
  <c r="L11" i="39"/>
  <c r="N10" i="39"/>
  <c r="N9" i="39"/>
  <c r="L9" i="38"/>
  <c r="K9" i="38"/>
  <c r="J9" i="38"/>
  <c r="L8" i="38"/>
  <c r="J8" i="38"/>
  <c r="L9" i="37"/>
  <c r="K9" i="37"/>
  <c r="J9" i="37"/>
  <c r="L8" i="37"/>
  <c r="J8" i="37"/>
  <c r="L9" i="36"/>
  <c r="K9" i="36"/>
  <c r="J9" i="36"/>
  <c r="L8" i="36"/>
  <c r="J8" i="36"/>
  <c r="L13" i="35"/>
  <c r="K13" i="35"/>
  <c r="J13" i="35"/>
  <c r="L12" i="35"/>
  <c r="J12" i="35"/>
  <c r="L9" i="35"/>
  <c r="K9" i="35"/>
  <c r="L8" i="35"/>
  <c r="J8" i="35"/>
  <c r="J9" i="35" s="1"/>
  <c r="K9" i="34"/>
  <c r="J9" i="34"/>
  <c r="L8" i="34"/>
  <c r="L9" i="34" s="1"/>
  <c r="J8" i="34"/>
  <c r="L9" i="33"/>
  <c r="K9" i="33"/>
  <c r="L8" i="33"/>
  <c r="J8" i="33"/>
  <c r="J9" i="33" s="1"/>
  <c r="L22" i="30"/>
  <c r="J22" i="30"/>
  <c r="L18" i="30"/>
  <c r="J18" i="30"/>
  <c r="L17" i="30"/>
  <c r="J17" i="30"/>
  <c r="L16" i="30"/>
  <c r="J16" i="30"/>
  <c r="L15" i="30"/>
  <c r="L19" i="30" s="1"/>
  <c r="J15" i="30"/>
  <c r="K12" i="30"/>
  <c r="L11" i="30"/>
  <c r="J11" i="30"/>
  <c r="L10" i="30"/>
  <c r="J10" i="30"/>
  <c r="L9" i="30"/>
  <c r="J9" i="30"/>
  <c r="L8" i="30"/>
  <c r="L12" i="30" s="1"/>
  <c r="J8" i="30"/>
  <c r="L41" i="29"/>
  <c r="K41" i="29"/>
  <c r="J41" i="29"/>
  <c r="L40" i="29"/>
  <c r="J40" i="29"/>
  <c r="L37" i="29"/>
  <c r="K37" i="29"/>
  <c r="J37" i="29"/>
  <c r="L36" i="29"/>
  <c r="J36" i="29"/>
  <c r="L33" i="29"/>
  <c r="K33" i="29"/>
  <c r="J33" i="29"/>
  <c r="L32" i="29"/>
  <c r="J32" i="29"/>
  <c r="L29" i="29"/>
  <c r="K29" i="29"/>
  <c r="J29" i="29"/>
  <c r="L28" i="29"/>
  <c r="J28" i="29"/>
  <c r="L25" i="29"/>
  <c r="K25" i="29"/>
  <c r="J25" i="29"/>
  <c r="L24" i="29"/>
  <c r="J24" i="29"/>
  <c r="L21" i="29"/>
  <c r="K21" i="29"/>
  <c r="J21" i="29"/>
  <c r="L20" i="29"/>
  <c r="J20" i="29"/>
  <c r="L17" i="29"/>
  <c r="K17" i="29"/>
  <c r="J17" i="29"/>
  <c r="L16" i="29"/>
  <c r="J16" i="29"/>
  <c r="L13" i="29"/>
  <c r="K13" i="29"/>
  <c r="J13" i="29"/>
  <c r="L12" i="29"/>
  <c r="J12" i="29"/>
  <c r="L9" i="29"/>
  <c r="K9" i="29"/>
  <c r="J9" i="29"/>
  <c r="L8" i="29"/>
  <c r="J8" i="29"/>
  <c r="K21" i="28"/>
  <c r="L20" i="28"/>
  <c r="L21" i="28" s="1"/>
  <c r="J20" i="28"/>
  <c r="J21" i="28" s="1"/>
  <c r="L19" i="28"/>
  <c r="J19" i="28"/>
  <c r="L18" i="28"/>
  <c r="J18" i="28"/>
  <c r="L15" i="28"/>
  <c r="K15" i="28"/>
  <c r="J15" i="28"/>
  <c r="L14" i="28"/>
  <c r="J14" i="28"/>
  <c r="L13" i="28"/>
  <c r="J13" i="28"/>
  <c r="K10" i="28"/>
  <c r="J10" i="28"/>
  <c r="L9" i="28"/>
  <c r="J9" i="28"/>
  <c r="L8" i="28"/>
  <c r="J8" i="28"/>
  <c r="L9" i="27"/>
  <c r="K9" i="27"/>
  <c r="J9" i="27"/>
  <c r="L8" i="27"/>
  <c r="J8" i="27"/>
  <c r="L18" i="26"/>
  <c r="J18" i="26"/>
  <c r="L14" i="26"/>
  <c r="L15" i="26" s="1"/>
  <c r="K15" i="26"/>
  <c r="J14" i="26"/>
  <c r="J15" i="26" s="1"/>
  <c r="L8" i="26"/>
  <c r="J8" i="26"/>
  <c r="L10" i="25"/>
  <c r="K10" i="25"/>
  <c r="J10" i="25"/>
  <c r="L9" i="25"/>
  <c r="J9" i="25"/>
  <c r="L8" i="25"/>
  <c r="J8" i="25"/>
  <c r="L9" i="23"/>
  <c r="K9" i="23"/>
  <c r="J9" i="23"/>
  <c r="L8" i="23"/>
  <c r="J8" i="23"/>
  <c r="L13" i="22"/>
  <c r="K13" i="22"/>
  <c r="J13" i="22"/>
  <c r="L12" i="22"/>
  <c r="J12" i="22"/>
  <c r="L9" i="22"/>
  <c r="K9" i="22"/>
  <c r="L8" i="22"/>
  <c r="J8" i="22"/>
  <c r="J9" i="22" s="1"/>
  <c r="L10" i="21"/>
  <c r="K10" i="21"/>
  <c r="J10" i="21"/>
  <c r="L9" i="21"/>
  <c r="J9" i="21"/>
  <c r="L8" i="21"/>
  <c r="J8" i="21"/>
  <c r="L11" i="19"/>
  <c r="J11" i="19"/>
  <c r="L10" i="19"/>
  <c r="J10" i="19"/>
  <c r="L9" i="19"/>
  <c r="J9" i="19"/>
  <c r="L8" i="19"/>
  <c r="J8" i="19"/>
  <c r="L9" i="18"/>
  <c r="K9" i="18"/>
  <c r="L8" i="18"/>
  <c r="J8" i="18"/>
  <c r="J9" i="18" s="1"/>
  <c r="L37" i="17"/>
  <c r="K37" i="17"/>
  <c r="J37" i="17"/>
  <c r="L36" i="17"/>
  <c r="J36" i="17"/>
  <c r="L33" i="17"/>
  <c r="K33" i="17"/>
  <c r="J33" i="17"/>
  <c r="L32" i="17"/>
  <c r="J32" i="17"/>
  <c r="L29" i="17"/>
  <c r="K29" i="17"/>
  <c r="J29" i="17"/>
  <c r="L28" i="17"/>
  <c r="J28" i="17"/>
  <c r="L25" i="17"/>
  <c r="K25" i="17"/>
  <c r="J25" i="17"/>
  <c r="L24" i="17"/>
  <c r="J24" i="17"/>
  <c r="L21" i="17"/>
  <c r="K21" i="17"/>
  <c r="J21" i="17"/>
  <c r="L20" i="17"/>
  <c r="J20" i="17"/>
  <c r="L17" i="17"/>
  <c r="K17" i="17"/>
  <c r="L16" i="17"/>
  <c r="J16" i="17"/>
  <c r="J17" i="17" s="1"/>
  <c r="L13" i="17"/>
  <c r="K13" i="17"/>
  <c r="J13" i="17"/>
  <c r="L12" i="17"/>
  <c r="J12" i="17"/>
  <c r="L9" i="17"/>
  <c r="K9" i="17"/>
  <c r="J9" i="17"/>
  <c r="L8" i="17"/>
  <c r="J8" i="17"/>
  <c r="K13" i="15"/>
  <c r="L12" i="15"/>
  <c r="L13" i="15" s="1"/>
  <c r="J12" i="15"/>
  <c r="J13" i="15" s="1"/>
  <c r="L9" i="15"/>
  <c r="K9" i="15"/>
  <c r="L8" i="15"/>
  <c r="J8" i="15"/>
  <c r="J9" i="15" s="1"/>
  <c r="L9" i="14"/>
  <c r="K9" i="14"/>
  <c r="J9" i="14"/>
  <c r="L8" i="14"/>
  <c r="J8" i="14"/>
  <c r="L9" i="13"/>
  <c r="K9" i="13"/>
  <c r="J9" i="13"/>
  <c r="L8" i="13"/>
  <c r="J8" i="13"/>
  <c r="K21" i="12"/>
  <c r="L20" i="12"/>
  <c r="L21" i="12" s="1"/>
  <c r="J20" i="12"/>
  <c r="J21" i="12" s="1"/>
  <c r="L17" i="12"/>
  <c r="K17" i="12"/>
  <c r="J17" i="12"/>
  <c r="L16" i="12"/>
  <c r="J16" i="12"/>
  <c r="K13" i="12"/>
  <c r="L12" i="12"/>
  <c r="L13" i="12" s="1"/>
  <c r="J12" i="12"/>
  <c r="J13" i="12" s="1"/>
  <c r="L9" i="12"/>
  <c r="K9" i="12"/>
  <c r="J9" i="12"/>
  <c r="L8" i="12"/>
  <c r="J8" i="12"/>
  <c r="L9" i="11"/>
  <c r="K9" i="11"/>
  <c r="J9" i="11"/>
  <c r="L8" i="11"/>
  <c r="J8" i="11"/>
  <c r="L14" i="10"/>
  <c r="J14" i="10"/>
  <c r="L13" i="10"/>
  <c r="J13" i="10"/>
  <c r="L12" i="10"/>
  <c r="J12" i="10"/>
  <c r="L9" i="10"/>
  <c r="K9" i="10"/>
  <c r="J9" i="10"/>
  <c r="L8" i="10"/>
  <c r="J8" i="10"/>
  <c r="L10" i="9"/>
  <c r="J10" i="9"/>
  <c r="L9" i="9"/>
  <c r="J9" i="9"/>
  <c r="L8" i="9"/>
  <c r="J8" i="9"/>
  <c r="K22" i="8"/>
  <c r="L21" i="8"/>
  <c r="L22" i="8" s="1"/>
  <c r="J21" i="8"/>
  <c r="J22" i="8" s="1"/>
  <c r="K17" i="8"/>
  <c r="L16" i="8"/>
  <c r="L17" i="8" s="1"/>
  <c r="J16" i="8"/>
  <c r="J17" i="8" s="1"/>
  <c r="K13" i="8"/>
  <c r="L12" i="8"/>
  <c r="L13" i="8" s="1"/>
  <c r="J12" i="8"/>
  <c r="J13" i="8" s="1"/>
  <c r="K9" i="8"/>
  <c r="L8" i="8"/>
  <c r="L9" i="8" s="1"/>
  <c r="J8" i="8"/>
  <c r="J9" i="8" s="1"/>
  <c r="L13" i="7"/>
  <c r="K13" i="7"/>
  <c r="J13" i="7"/>
  <c r="L12" i="7"/>
  <c r="J12" i="7"/>
  <c r="K9" i="7"/>
  <c r="J9" i="7"/>
  <c r="L9" i="7"/>
  <c r="L11" i="6"/>
  <c r="K11" i="6"/>
  <c r="J11" i="6"/>
  <c r="L10" i="6"/>
  <c r="J10" i="6"/>
  <c r="L8" i="6"/>
  <c r="K9" i="5"/>
  <c r="L8" i="5"/>
  <c r="L9" i="5" s="1"/>
  <c r="A8" i="5"/>
  <c r="L7" i="5"/>
  <c r="J7" i="5"/>
  <c r="L32" i="4"/>
  <c r="K32" i="4"/>
  <c r="L31" i="4"/>
  <c r="J31" i="4"/>
  <c r="J32" i="4" s="1"/>
  <c r="L28" i="4"/>
  <c r="J28" i="4"/>
  <c r="L27" i="4"/>
  <c r="J27" i="4"/>
  <c r="L26" i="4"/>
  <c r="J26" i="4"/>
  <c r="L25" i="4"/>
  <c r="J25" i="4"/>
  <c r="L22" i="4"/>
  <c r="K22" i="4"/>
  <c r="J22" i="4"/>
  <c r="L21" i="4"/>
  <c r="J21" i="4"/>
  <c r="L20" i="4"/>
  <c r="J20" i="4"/>
  <c r="L16" i="4"/>
  <c r="K16" i="4"/>
  <c r="L15" i="4"/>
  <c r="J15" i="4"/>
  <c r="L14" i="4"/>
  <c r="J14" i="4"/>
  <c r="L13" i="4"/>
  <c r="J13" i="4"/>
  <c r="L12" i="4"/>
  <c r="J12" i="4"/>
  <c r="L11" i="4"/>
  <c r="J11" i="4"/>
  <c r="L10" i="4"/>
  <c r="J10" i="4"/>
  <c r="L9" i="4"/>
  <c r="J9" i="4"/>
  <c r="K12" i="2"/>
  <c r="L11" i="2"/>
  <c r="J11" i="2"/>
  <c r="L10" i="2"/>
  <c r="J10" i="2"/>
  <c r="L9" i="2"/>
  <c r="L12" i="2" s="1"/>
  <c r="J9" i="2"/>
  <c r="A9" i="2"/>
  <c r="N48" i="39" l="1"/>
  <c r="L48" i="39"/>
  <c r="L40" i="39"/>
  <c r="N40" i="39"/>
  <c r="J12" i="30"/>
  <c r="L10" i="28"/>
  <c r="J12" i="2"/>
</calcChain>
</file>

<file path=xl/sharedStrings.xml><?xml version="1.0" encoding="utf-8"?>
<sst xmlns="http://schemas.openxmlformats.org/spreadsheetml/2006/main" count="1519" uniqueCount="304">
  <si>
    <t>Zadanie nr:</t>
  </si>
  <si>
    <t>Temat: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</si>
  <si>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</si>
  <si>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</si>
  <si>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r>
      <rPr>
        <b/>
        <sz val="10"/>
        <color indexed="8"/>
        <rFont val="Arial"/>
        <family val="2"/>
        <charset val="238"/>
      </rPr>
      <t>Cena netto
1 opak.</t>
    </r>
  </si>
  <si>
    <r>
      <rPr>
        <b/>
        <sz val="10"/>
        <color indexed="8"/>
        <rFont val="Arial"/>
        <family val="2"/>
        <charset val="238"/>
      </rPr>
      <t>Cena brutto 1 opak.</t>
    </r>
  </si>
  <si>
    <t>Wartość netto</t>
  </si>
  <si>
    <r>
      <rPr>
        <b/>
        <sz val="10"/>
        <color indexed="8"/>
        <rFont val="Arial"/>
        <family val="2"/>
        <charset val="238"/>
      </rPr>
      <t>Kwota
VAT</t>
    </r>
  </si>
  <si>
    <t>Wartość brutto</t>
  </si>
  <si>
    <t>Nr katalogowy / producent</t>
  </si>
  <si>
    <t>RAZEM:</t>
  </si>
  <si>
    <t>x</t>
  </si>
  <si>
    <t>Pojemniki na odpady medyczne</t>
  </si>
  <si>
    <t xml:space="preserve">Nazwa </t>
  </si>
  <si>
    <t>ilość na 24 miesiące</t>
  </si>
  <si>
    <t>Wielkość opakowania zbiorczego</t>
  </si>
  <si>
    <t xml:space="preserve">szt. </t>
  </si>
  <si>
    <t>Cena netto za 1 szt.</t>
  </si>
  <si>
    <t xml:space="preserve">Cena brutto za 1 szt. </t>
  </si>
  <si>
    <t>Pojemnik niejałowy na odpady medyczne poj. 0,7L, kolor czerwony</t>
  </si>
  <si>
    <t>Pojemnik niejałowe na odpady medyczne poj. 1L, , kolor czerwony</t>
  </si>
  <si>
    <t>Pojemnik niejałowe na odpady medyczne  poj. 2L, , kolor czerwony</t>
  </si>
  <si>
    <t>Pojemnik niejałowe na odpady medyczne poj. 5L, , kolor czerwony</t>
  </si>
  <si>
    <t>Cewniki</t>
  </si>
  <si>
    <t xml:space="preserve">Cewnik Foley'a CH 6, z balonem, 3 - 5 ml, z lateksu silikonowanego </t>
  </si>
  <si>
    <t xml:space="preserve">Cewnik Foley´a CH 8, z balonem, 3 - 5 ml, z lateksu silikonowanego </t>
  </si>
  <si>
    <t xml:space="preserve">Cewnik Foley'a CH 10, z balonem, 3 - 5 ml, z lateksu silikonowanego </t>
  </si>
  <si>
    <t xml:space="preserve">Cewnik Foley,a CH 12, z balonem, 5 - 10 ml, z lateksu silikonowanego </t>
  </si>
  <si>
    <t xml:space="preserve">Cewnik Foley'a CH 14, z balonem, 5 - 10 ml, z lateksu silikonowanego </t>
  </si>
  <si>
    <t xml:space="preserve">Cewnik Foley'a CH 16, z balonem, 5 - 10 ml, z lateksu silikonowanego </t>
  </si>
  <si>
    <t xml:space="preserve">Cewnik Foley'a CH 18, z balonem, 5 - 10 ml, z lateksu silikonowanego </t>
  </si>
  <si>
    <t xml:space="preserve">Cewnik Foley'a CH 20, z balonem, 5 - 10 ml, z lateksu silikonowanego </t>
  </si>
  <si>
    <t>Cewniki Foley´a dwudrożne, sterylne, podwójnie pakowane w wewnętrzny worek foliowy oraz zewnętrzne opakowanie folia-papier lub folia ułatwiające aseptyczne użytkowanie, posiadające szczelną zastawkę w porcie do napełniania balonu.</t>
  </si>
  <si>
    <t xml:space="preserve">Cewnik do odsysania górnych dróg oddechowych, jałowy, pakowany pojedynczo, zakończony atraumatycznie z otworem centralnym i dwoma  otworami bocznymi naprzeciwległymi o łącznej powierzchni mniejszej od powierzchni otworu centralnego. Cewniki do odsysania mają być oznaczone rozmiarem i barwnym kodem na cewniku. </t>
  </si>
  <si>
    <t>Cewnik do odsysania górnych dróg oddechowych CH 14</t>
  </si>
  <si>
    <t>Cewnik do odsysania górnych dróg oddechowych CH 16</t>
  </si>
  <si>
    <t>Cewnik do podawania tlenu przez nos</t>
  </si>
  <si>
    <t>Cewnik urologiczny typu Nelaton CH 8 - CH-20 wykonany z medycznego PVC, półprzeźroczysty konektor w kolorze odpowiadającym rozmiarowi cewnika, karbowana wewnętrzna część konektora.</t>
  </si>
  <si>
    <t>Cewnik urologiczny typu Tiemanna  CH 6 - CH-20 wykonany z medycznego PVC, półprzeźroczysty konektor w kolorze odpowiadającym rozmiarowi cewnika, karbowana wewnętrzna część konektora</t>
  </si>
  <si>
    <t>Cewnik Nelaton CH 8 - CH 20</t>
  </si>
  <si>
    <t>Cewnik Tiemann  CH 6 - CH-20</t>
  </si>
  <si>
    <t>Rękawiczki</t>
  </si>
  <si>
    <t xml:space="preserve">Cewnik do podawania tlenu przez nos, tzw "wąsy", sterylny, długość minimum 175 cm. Dla pacjentów dorosłych. </t>
  </si>
  <si>
    <t xml:space="preserve">Rękawice nitrylowe diagnostyczne, niesterylne, bezpudrowe , kształt uniwersalny , rolowany mankiet , powierzchnia lekko teksturowana,  znak CE - zgodne z normą EN 455. Rękawice oznakowane jako produkt medyczny , klasa wyrobu medycznego III, rozmiar S, M, L. Pakowane w opakowania po 100 szt. </t>
  </si>
  <si>
    <t>op.</t>
  </si>
  <si>
    <t xml:space="preserve">Rękawice lateksowe, chirurgiczne, jałowe, bezpudrowe , kształt anatomiczny - z rozróżnieniem na prawą i lewa dłoń , rolowany brzeg , powierzchnia lekko teksturowana,  z wewnętrzną warstwą polimerową. Rękawice oznakowane jako produkt medyczny , klasa wyrobu medycznego III, rozmiar 6, 6,5, 7, 7,5, 8. Pakowane po 50 par. </t>
  </si>
  <si>
    <t>Pojemnik do czynnego odsysania ran (płaski) z podziałką Redona 200 ml sterylny</t>
  </si>
  <si>
    <t>Dren do drenażu ran Redona CH8 - CH 12</t>
  </si>
  <si>
    <t>Dren typu Redona wykonany z medycznej odmiany PCV o optymalnym współczynniku twardości, zapewniającym drożność drenu przy jednoczesnym zachowaniu wysokiego stopnia atraumatyczności,  naprzemienna perforacja o długości 15 cm zapobiegająca aspiracji i wrastaniu tkanek, specjalnie wyprofilowane atraumatyczne otwory drenujące, atraumatyczne, miękkie zakończenie drenu, pasek kontrastujący w RTG na całej długości drenu, trzystopniowy (co 1 cm) czytnik głębokości w odległości 5 cm od zakończenia perforacji, umożliwiający dokładną identyfikację położenia drenu, długość 800 mm, wolny od DEHP, dostępny w wersji z trokarem, sterylny, opakowanie podwójne - zewnetrzne papier - folia, wewnętrzne folia.</t>
  </si>
  <si>
    <t>Żel do EKG, USG</t>
  </si>
  <si>
    <t>Żel EKG, opakowanie 500 ml</t>
  </si>
  <si>
    <t>Żel do EKG w miękkim opakowaniu, przewodzący prąd elektryczny, nie barwiący, posiadający neutralny odczyn pH, przeznaczony do rejestracji krzywej EKG (zwłaszcza rejestracji 24-godzinnego zapisu EKG metodą Holtera).</t>
  </si>
  <si>
    <t xml:space="preserve">Żel transmisyjny, przeznaczony do diagnostyki (USG,KTG) i terapii ultrasonograficznej (UD). Do stosowania ze wszystkimi typami głowic ultrasonograficznych (sektorowe, matrycowe, liniowe i convex) oraz w nowych rodzajach obrazowania (3D/4D, tryby dopplerowski, obrazowanie harmoniczne i trapezoidalne, elastografia).
Posiada neutralny dla skóry odczyn pH, preparat na bazie wody, nie zawiera soli, przeznaczony do stosowania zewnętrznego.
</t>
  </si>
  <si>
    <t>Żel USG, opakowanie 500 ml</t>
  </si>
  <si>
    <t>Zestawy zabiegowe</t>
  </si>
  <si>
    <t>Zestaw do zmiany opatrunków</t>
  </si>
  <si>
    <t>Zestaw do usuwania szwów</t>
  </si>
  <si>
    <t>Zestaw do cewnikowania</t>
  </si>
  <si>
    <t xml:space="preserve">Zestaw do cewnikowania. Jałowy materiał gotowy do natychmiastowego zastosowania. Zestaw powinien zawierać minimum:
- tupfery- kule z gazy 17-nitkowej, 20cm x 20cm,
- serweta z laminatu FB, 50cm x 60cm,
- serweta z laminatu FB z nacięciem i otworem o średnicy 5cm, 50cm x 50cm,
- rękawice zabiegowe lateksowe, niepudrowane, M, 
- pęseta plastikowa,
- miska nerkowata.
</t>
  </si>
  <si>
    <t xml:space="preserve">Zestaw do artroskopii. Gotowy zestaw przeznaczony do stosowania w trakcie zabiegu artroskopii. Jałowy materiał przeznaczony pod względem składu do natychmiastowego stosowania w trakcie konkretnego zabiegu operacyjnego. Pakowany w gotowe pojedyncze zestawy. Zestaw powinien zawierać minimum:
- serwetę na stolik narzędziowy,
- obłożenie stolika Mayo,
- serwetę pomocnicza,
- serwetę do artroskopii z workiem do zbiórki płynów,
- osłonę na kończynę,
- taśmy samoprzylepne,
- ręczniki celulozowe.
</t>
  </si>
  <si>
    <t>Zestaw do artroskopii</t>
  </si>
  <si>
    <t>Testy ureazowe</t>
  </si>
  <si>
    <t xml:space="preserve">Szybki test urazowy do wykrywania Helicobacter pylori w bioptatach żołądka i dwunastnicy pobranych endoskopowo z wykorzystaniem płynu komórkowego bez użycia wody destylowanej.
Szybki test ureazowy (mokry)  - szybkość reakcji, wysoka czułość i specyficzność, krótki czas odczytu - 1-60 minut, łatwość wykonywania, możliwość oceny skuteczności leczenia po kuracji antybiotykowej, przechowywyanie w temperaturze pokojowej. Szybki test ureazowy (suchy) - prostota wykonania badania, wysoka czułość i specyficzność, szybki wynik badania, eliminacja tzw. Blushing effect, możliwość oceny stopnia zakażenia, nie daje fałszywie dodatnich wyników, wyników z krwią i żółcią, przechowywanie w temperaturze pokojowej.     </t>
  </si>
  <si>
    <t>Szybki test ureazowy (suchy)</t>
  </si>
  <si>
    <t>Szybki test ureazowy (mokry)</t>
  </si>
  <si>
    <t>Wzierniki ginekologiczne, szczoteczki cytologiczne</t>
  </si>
  <si>
    <t xml:space="preserve">Wziernik ginekologiczny </t>
  </si>
  <si>
    <t xml:space="preserve">Szczoteczki cytologiczne. Dwa typy szczoteczek:
1. Sterylna szczoteczka cytologiczna typu wachlarz. Przeznaczona do pobierania materiału zarówno z szyjki macicy jak i z kanału. Posiada miękkie włosie. Pakowane pojedynczo w osobny blister. Powinny posiadać certyfikat CE, ISO 9001 &amp; ISO 13485. Rękojeść minimum 17 cm długości.
2. Sterylna szczoteczka cytologiczna prosta przeznaczona do pobierania materiału z kanału szyjki macicy. Pakowane pojedynczo w osobny blister. Powinny posiadać certyfikat CE, ISO 9001 &amp; ISO 13485. Rękojeść mnmum 17 cm długości. </t>
  </si>
  <si>
    <t>Szczoteczka typu wachlarz</t>
  </si>
  <si>
    <t>Szczoteczka prosta</t>
  </si>
  <si>
    <t xml:space="preserve">Butelka do odsysania ran typu Redona wykonana z polietylenu, możliwość połączenia z drenami o średnicach od CH 6 do CH 18, skala ułatwiająca ocenę objętości odessanego płynu, pojemność 200 ml, sterylna. </t>
  </si>
  <si>
    <t>Jednorazowe szczotki do czyszczenia przedramion i rąk w strefach wysokiego ryzyka. 
Jedna strona szczotki powinna się składać z nylonowej miękkiej szczeciny o niskiej gęstości, druga strona z polietylenowej gąbki. Szczotki powinny być pakowane osobno i gotowe do użycia zaraz po otwarciu blistra. Powinna posiadać specjalni pilniczek do czyszczenia paznokci. Sucha sterylna szczotka bez żadnych detergentów sterylizowana tlenkiem etylenu.</t>
  </si>
  <si>
    <t>Szczoteczki chirurgiczne</t>
  </si>
  <si>
    <t>Szpatułka laryngologiczna</t>
  </si>
  <si>
    <t>Zestaw do biopsji gruboigłowej</t>
  </si>
  <si>
    <t>Szkiełka mikroskopowe</t>
  </si>
  <si>
    <t>Szkiełka mikrospokowe podstawowe z polem do opisu. Pole opisu białe. Szkiełko szlifowane pod kątem 90°.
Wymiary wymagane: 75 x 25 x 1 mm.</t>
  </si>
  <si>
    <t xml:space="preserve">op. </t>
  </si>
  <si>
    <t>Szkiełka mikroskopowe, 50 szt. w opakowaniu</t>
  </si>
  <si>
    <t>Worki do zbiórki moczu</t>
  </si>
  <si>
    <t>szt.</t>
  </si>
  <si>
    <t>Plastikowy wieszak do worka na mocz</t>
  </si>
  <si>
    <t>Worki do dobowej zbiórki moczu, wykonane z medycznego PCV. Bez lateksowe. Wyposażony w zastawkę antyrefluksyjną z zaworem spustowym i malejącą czytelną skalą. Produkt sterylny, do jednorazowego użytku. Produkt pakowany pojedynczo w opakowanie foliowe, sterylny.Pojemność: 2L.</t>
  </si>
  <si>
    <t>Akcesoria laryngologiczne</t>
  </si>
  <si>
    <t>Jednorazowy, sterylny zestaw wzierników laryngologicznych: nosowy w kształcie klasycznego wziernika typu Hartmann z szpatułką i wziernikiem usznym pojedynczo pakowany w pakiety foliowo-papierowe.
Rozmiary: 4 mm i 2 mm</t>
  </si>
  <si>
    <t>Szpatułka laryngologiczna wykonana z drewna. Jałowa, pakowana pojedynczo w folie. Wymiary: 150 x 20 mm</t>
  </si>
  <si>
    <t>Zestaw laryngologiczny</t>
  </si>
  <si>
    <t>Drobne akcesoria</t>
  </si>
  <si>
    <t>Ochraniacze na buty</t>
  </si>
  <si>
    <t>para</t>
  </si>
  <si>
    <t>Winylowe opaski na rękę. Zakładana na rękę, regulowana bransoleta zapinana na zatrzask. Specjalna konstrukcja plastikowej zapinki uniemożliwiąca rozpięcie. Zdjęcie opaski następuje tylko po zerwaniu lub przecięciu paska. Pola zapisu: nazwisko, łóżko, płeć, data.</t>
  </si>
  <si>
    <t>Opaski ientyfikacyjne na rękę</t>
  </si>
  <si>
    <t>Przedłużacze do pomp infuzyjnych</t>
  </si>
  <si>
    <t>Igły do termolezji</t>
  </si>
  <si>
    <t>20 G Ø zew 0,90 mm; długość robocza 142 mm/ koń.stym. 10 mm.</t>
  </si>
  <si>
    <t>22 G Ø zew 0,70 mm; długość robocza 98,6 mm/ koń.stym. 10 mm</t>
  </si>
  <si>
    <t>22 G Ø zew 0,70 mm; długość robocza 52,6 mm/ koń.stym. 4 mm</t>
  </si>
  <si>
    <t>Igły do zabiegów termolezji.</t>
  </si>
  <si>
    <t>Igły Tuohy</t>
  </si>
  <si>
    <t>18G x 90 mm z plastikowym mandrynem</t>
  </si>
  <si>
    <t>18G x 90 mm z metalowym mandrynem</t>
  </si>
  <si>
    <t>Igła Tuohy. Widoczna w USG przez umieszczenie na igle reflektorów (powstałych przez wciśniecie w igłę narożników kwadratu) na 2 cm od ostrza igły w dwóch sekwencjach po 1cm z przerwą 3 mm dla określenia głębokości, elementy zapewniające echogeniczność rozmieszczone równomiernie wokół igły (360 stopni).</t>
  </si>
  <si>
    <t>Myjka jednorazowa, 50 szt. w opakowaniu</t>
  </si>
  <si>
    <t>Osłona na przewody</t>
  </si>
  <si>
    <t>Sterylna osłona na przewody</t>
  </si>
  <si>
    <t>Osłona na głowicę USG</t>
  </si>
  <si>
    <t>Osłonki pudrowane</t>
  </si>
  <si>
    <t>Osłonki nawilżane</t>
  </si>
  <si>
    <t>Papier do EKG, KTG, USG</t>
  </si>
  <si>
    <t>Termoczuły papier przeznaczony do czarno-białych videoprinterów firmy SONY</t>
  </si>
  <si>
    <t>Papier do KTG</t>
  </si>
  <si>
    <t>Papier do videoprintera USG SONY UPP 110 HG, wymiary 110 mm x 18 m</t>
  </si>
  <si>
    <t>Papier do videoprintera USG SONY UPP 110 HD, wymiary:  110 mm x 20 m</t>
  </si>
  <si>
    <t>Artykuły higieniczne jednorazowe</t>
  </si>
  <si>
    <t>Podkłady higieniczne stosowane jako dodatkowe zabezpieczenie przed zabrudzeniem pościeli i łóżka. Wkład chłonny z pulpy celulozowej, zwiększający chłonność. Folia zewnętrzna, dodatkowo chroniąca przed przeciekaniem i przemieszczaniem się podkładu. Wymiary: 90x60 cm.</t>
  </si>
  <si>
    <t>Podkłady jednorazowe, 30 szt. w opakowaniu</t>
  </si>
  <si>
    <t>Jednorazowy podkład papierowy w rolce, stosowany do zabezpieczania kozetki, wykonany z białej celulozy.</t>
  </si>
  <si>
    <t>Podkład w rolce, szerokość 50 cm</t>
  </si>
  <si>
    <t>Podkład w rolce, szerokość 60 cm</t>
  </si>
  <si>
    <t>Jednorazowy podkład w rolce, wykonany z dwóch warstw celulozy, podfoliowany, szerokość 50 cm.</t>
  </si>
  <si>
    <t>Podkład zielony</t>
  </si>
  <si>
    <t>Podkład niebieski</t>
  </si>
  <si>
    <t>Podkłady, prześcieradła jednorazowe</t>
  </si>
  <si>
    <t>Prześcieradła jednorazowe, wzmacniane nitkami z poliestru (48 nitek) dla wzmocnienia siły poprzecznej produktu,</t>
  </si>
  <si>
    <t>Prześcieradło jednorazowe 80 x 140 cm</t>
  </si>
  <si>
    <t>Prześcieradło jednorazowe 80 x 170 cm</t>
  </si>
  <si>
    <t>Prześcieradło jednorazowe 80 x 210 cm</t>
  </si>
  <si>
    <t>Fartuchy, ubrania chirurgiczne</t>
  </si>
  <si>
    <t xml:space="preserve">Fartuch chirurgiczny standardowy </t>
  </si>
  <si>
    <t>Serwety operacyjne</t>
  </si>
  <si>
    <t xml:space="preserve">Jednorazowe ochraniacze foliowe na buty z folii LDPE. Całkowicie nieprzemakalne, antyelektrostatyczne, mocowanie za pomocą gumki. </t>
  </si>
  <si>
    <t>Serweta 45 x 75 cm</t>
  </si>
  <si>
    <t>Serweta 75 x 75 cm</t>
  </si>
  <si>
    <t>Serweta 75 x 90 cm</t>
  </si>
  <si>
    <t>Serweta 90 x 100 cm</t>
  </si>
  <si>
    <t>Serweta 150 x 175 cm</t>
  </si>
  <si>
    <t>Serweta 50x 50 cm</t>
  </si>
  <si>
    <t>Fartuchy chirurgiczne wzmacniane</t>
  </si>
  <si>
    <t>Jednorazowy, niejałowy komplet chirurgiczny: spodnie, bluza. Nogawki spodni bez ściągaczy. Wycięcie pod szyją w kształcie V. Na dole bluzy kieszeń. Komplet wykonany z miękkiej włókniny. Rozmiary: S, M, L, XL.</t>
  </si>
  <si>
    <t>Komplet chirurgiczny</t>
  </si>
  <si>
    <t>Fartuch fizelinowy</t>
  </si>
  <si>
    <t xml:space="preserve">Jednorazowy fartuch flizelinowy, niejałowy. Wiązany na troki, rękawy na gumce. </t>
  </si>
  <si>
    <t>Przyrząd do przetaczania płynów infuzyjnych</t>
  </si>
  <si>
    <t xml:space="preserve">Basen sanitarny jednorazowy, wykonany z celulozy, odporny na przeciekanie, pojemność 1,8 - 2,2 l, tradycyjny, bez pokrywki, klasa I wyrobu medycznego. </t>
  </si>
  <si>
    <t>Basen sanitarny celulozowy</t>
  </si>
  <si>
    <t>Basen sanitarny z tworzywa</t>
  </si>
  <si>
    <t>Basen sanitarny jednorazowy, wykonany z tworzywa, pojemność 1,8 - 2,2 l, tradycyjny, z pokrywką.</t>
  </si>
  <si>
    <r>
      <t>Czepki medyczne. Czepek okrągły, w kształcie beretu. Pakowane w karton. Wykonane z polipropylenu. Sposób mocowania: gumka. Rozmiar uniwersalny. Gramatura 14 g/m</t>
    </r>
    <r>
      <rPr>
        <vertAlign val="superscript"/>
        <sz val="10"/>
        <color indexed="8"/>
        <rFont val="Arial"/>
        <family val="2"/>
        <charset val="238"/>
      </rPr>
      <t>2</t>
    </r>
  </si>
  <si>
    <t>Czepki medyczne</t>
  </si>
  <si>
    <t>Jednorazowy jałowy fartuch chirurgiczny.Wykonany z włókniny SMMS. Rękaw zakończony elastycznym 10cm mankietem z dzianiny. Tylne części fartucha zachodzą na siebie.Troki umieszczone w specjalnym kartoniku umożliwiające zawiązanie ich zgodnie z procedurami postępowania aseptycznego. Przeznaczenie fartucha – standardowe zabiegi chirurgiczne z małą i średnią ilością płynów. Fartuch pakowany dodatkowo w papier krepowy. Wewnątrz opakowania dwa ręczniki. Rozmiary: M, L, XL</t>
  </si>
  <si>
    <t>Fartuch foliowy</t>
  </si>
  <si>
    <r>
      <t>Filtr antybakteryjny do repiratora. Filtr HME - filtr antybakteryjny-antywirusowy dla dorosłych. Elektrostatyczny. Maksymalny czas użytkowania: 24h. Wydajność filtracji bakteryjnej i wirusowej 99,999%. Z portem CO</t>
    </r>
    <r>
      <rPr>
        <vertAlign val="sub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. Połączenie ISO (mm) 22F/15M i 22M/15F. Pakowany pojedynczo. Objętość oddechowa pacjenta 250-1500 ml. Martwa przestrzeń: 38 ml. Nawilżenie (mgH</t>
    </r>
    <r>
      <rPr>
        <vertAlign val="sub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>O/l) 30mg /VT500. Rezystancja (cm H2O): 2.2, 60 LPM. Waga filtra: 25 g.</t>
    </r>
  </si>
  <si>
    <t>Filtr do respiratora</t>
  </si>
  <si>
    <t>Jednorazowe maszynki do golenia</t>
  </si>
  <si>
    <t xml:space="preserve">Jednorazowe maszynki do golenia. Ostrze pojedyncze. Rękojeść z tworzywa sztucznego. Główki zabezpieczone plastikowym ochraniaczem. </t>
  </si>
  <si>
    <t>Maszynki do golenia</t>
  </si>
  <si>
    <t>Kaczka jednorazowa, męska/damska, wykonana z masy papierowej. Pojemność minimalna: 875 ml, z zatyczką uniemożliwiającą wylanie się płynów. Przesiąkalność minimalna: 4h.</t>
  </si>
  <si>
    <t>Kieliszki jednorazowe na leki. Wykonane z tworzywa sztucznego, bez pokrywki. Pojemność minimalna: 30 ml.</t>
  </si>
  <si>
    <t>Kieliszki na leki</t>
  </si>
  <si>
    <r>
      <t>Koszula pacjenta jednorazowego użytku. Wykonana z włókniny SMS o gramaturze 33g/m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. Rozmiar uniwersalny. Nieprzejrzyste. Wiązane przy szyi i w pasie. Krótki rękaw. </t>
    </r>
  </si>
  <si>
    <t>Koszula pacjenta</t>
  </si>
  <si>
    <t>Maseczka chirurgiczna z gumką</t>
  </si>
  <si>
    <t>Maseczka chirurgiczna z trokami</t>
  </si>
  <si>
    <t xml:space="preserve">Maseczki chirurgiczne. Z gumkami zakładanymi na uszy. Jednorazowego użytku. Niejałowe. Wykonane z włókniny. </t>
  </si>
  <si>
    <t xml:space="preserve">Zestaw do inhalacji. Z nebulizaztorem 15 ml. W skład wchodzi: ustnik, trójnik, dren 2,1 m. Do użytku z inhalatorami tłokowymi. </t>
  </si>
  <si>
    <t>Zestawy do inhalacji</t>
  </si>
  <si>
    <t xml:space="preserve">Zestaw do inhalacji. Maska aerozolowa dla dorosłych z nebulizatorem 15 ml i drenem 2,1m. Do użytku z inhalatorami tłokowymi. </t>
  </si>
  <si>
    <t>Zestaw do inhalacji z maską</t>
  </si>
  <si>
    <t>Zestaw do inhalacji z ustnikiem</t>
  </si>
  <si>
    <t>Maski do podawania tlenu dla dorosłych</t>
  </si>
  <si>
    <t xml:space="preserve">Maska do podawania tlenu dla dorosłych. Wykonana z nietoksycznego, przezroczystego PCV. Wyposażona w dren tlenowy o długości 2,1 m zakończony uniwersalnym łącznikiem. Pakowane pojedynczo. Z gumką mocującą. Posiada regulowaną blaszkę na nos. Rozmiar S, M, L. </t>
  </si>
  <si>
    <t>Maska do podawania tlenu</t>
  </si>
  <si>
    <t xml:space="preserve">Wieszak do worków na mocz. Wykonane z mocnedgo i trwałego tworzywa sztucznego. Wyposażone w specjalne umocowanie zapobiegające załamywaniu się drenu. Pasujący do okragłych i kwadratowych ram łożek.  </t>
  </si>
  <si>
    <t>Maski do ambu</t>
  </si>
  <si>
    <t>Zestaw do zmiany opatrunków. Jałowy materiał gotowy do natychmiastowego zastosowania.Zestaw powinien zawierać minimum:
- kompresy gazowe 8 warstwowe 7,5cm x 7,5cm
- pęseta plastikową jednorazowego użytku 
- tupfery gazowe kule 20cm x 20cm \</t>
  </si>
  <si>
    <t xml:space="preserve">Wzierniki ginekologiczne. Jednorazowy wziernik ginekologiczny. Pakowany osobno, po jednej sztuce w opakowaniu foliowym. Tworzywo PP z którego wykonany jest wziernik nie może zawierać ftalanów. 
Dostępność rozmiarów: XXS, XS, S, M, L. </t>
  </si>
  <si>
    <t>Jednorazowy, jałowy fartuch chirurgiczny dodatkowo wzmocniony w części przedniej i rękawach. Wymagania:  
- zgodne z normą EN 13795
- zapinany na rzep na szyi i wiązany w pasie na troki
- nieprzepuszczalne dla penetracji płynów
- odporne na przedziurawienie i przedarcie ( na sucho i mokro)
- wykonane z materiału nietkanego przepuszczającego powietrze
- całkowicie zakrywający plecy
- wiązany z boku lub z tyłu
- mankiety długie ściśle przylegające do skóry w okolicy nadgarstka
- pakowane w opakowanie papierowo- foliowe, wewnątrz w papier ochronny z serwetką do osuszania rąk 
- rozmiary:L, XL, XXL</t>
  </si>
  <si>
    <t>Maski silikonowe Ambu z otwartym mankietem. Dostępne rozmiary: 3, 4, 5.  Kształt: Maski w rozmiarach od 3 do 5 mają kształt owalny. Zastosowany materiał: silikon.</t>
  </si>
  <si>
    <t>Maski Ambu</t>
  </si>
  <si>
    <t>Nakłuwacze jednorazowe</t>
  </si>
  <si>
    <t xml:space="preserve">Jednorazowa nerka medyczna. Wykonan z masy papierowj. Pojemność minimalna: 500 ml. Długość minimalna: 20 cm. Przesiąkalność (minimalna): 4 godziny. </t>
  </si>
  <si>
    <t>Nerka jednorazowa</t>
  </si>
  <si>
    <t>Nici chirurgiczne</t>
  </si>
  <si>
    <t>Ostrza chirurgiczne</t>
  </si>
  <si>
    <t>Skalpel jednorazowy z rączką</t>
  </si>
  <si>
    <t>Klipsy do laparoskopii</t>
  </si>
  <si>
    <t xml:space="preserve">Klipsy  tytanowy  do  laparoskopii,  kompatybilne z klipsownicą wielorazowego użytku HORIZON. </t>
  </si>
  <si>
    <t>Siatka chirurgiczna przepuklinowa</t>
  </si>
  <si>
    <t xml:space="preserve">Siatka chirurgiczna przepuklinowa. Siatki chirurgiczne do operacyjnego leczenia przepuklin zalecane są do zabiegów rekonstrukcyjnych w celu uzupełnienia ubytków tkanek miękkich. Rozmiar: 80mm x 150mm. Produkt jałowy. Rodzaj sterylizacji: Sterylizowane tlenkiem etylenu. Opakowanie: zapewniające sterylność wyrobu. </t>
  </si>
  <si>
    <t>Siatka przepuklinowa</t>
  </si>
  <si>
    <t>Setony jałowe</t>
  </si>
  <si>
    <t xml:space="preserve">Seton 1 m x 1 cm </t>
  </si>
  <si>
    <t>Seton 1 m x 2 cm</t>
  </si>
  <si>
    <t>Zatyczki do cewników</t>
  </si>
  <si>
    <t xml:space="preserve">Zatyczki do cewników. Sterylne. Opakowanie: papier-folia. Rozmiar: uniwersalny. Zastosowanie do cewników: Tiemann, Nelaton, Foley oraz inne. </t>
  </si>
  <si>
    <t>Rurki intubacyjne</t>
  </si>
  <si>
    <t xml:space="preserve">Rurka intubacyjna z mankietem, sterylna, pakowana pojedynczo w opakowanie typu folia-papier. Rurka wykonana z miękkiego PVC, posiada znacznik RTG na całej długości rurki oraz boczny otwór Murphy’ego, skalowana co 1 cm. Rurka posiada niskociśnieniowy mankiet z kontrastującym balonikiem kontrolnym, znaczniki głębokości w postaci dwóch półpierścieni umożliwiające kontrolę położenia rurki oraz informację o rozmiarze rurki w czterech miejscach (na łączniku, baloniku kontrolnym oraz 2 na korpusie rurki). Rozmiary w zależności od potrzeb Zamawiającego. </t>
  </si>
  <si>
    <t>Rurki tracheostomijne</t>
  </si>
  <si>
    <t xml:space="preserve">1. Osłonki lekko pudrowane (minimalne wymiary: średnica 28mm, długość 21cm) na głowice transrektalne, transwaginalne / endorektalne USG. Jednorazowe, pakowane pojedynczo. Osłonki z naturalnego lateksu. Bez zbiorniczka.
2. Osłonki nawilżane (minimalne wymiary: średnica 28mm, długość 21cm) na głowice transrektalne, transwaginalne / endorektalne USG. Jednorazowe, pakowane pojedynczo. Osłonki wykonane z naturalnego lateksu. Bez zbiorniczka. </t>
  </si>
  <si>
    <t>Rurka tracheostomijna z mankietem. Przewód do odsysania wbudowany w ściankę rurki zapewnia łatwe jej wkładanie ograniczając do minimum urazy i dyskomfort pacjenta.
Materiał: termoplastyczne PCV. Przezroczysty, elastyczny uchwyt zapewnia komfort i ma estetyczny wygląd. Rozmiary w zależności od potrzeb Zamawiającego.</t>
  </si>
  <si>
    <t xml:space="preserve">Spodenki do badań kolonoskopii. Wykonane z włókniny. Z rozcięciem w tylnej części. Niesterylne. Jednorazowego użytku. </t>
  </si>
  <si>
    <t>Śliniak stomatologiczny wykonany z jednowarstwowej bibułki i wzmocniony folią PE. Wiązany na troczki.  W części dolnej kieszeń, w której gromadzą się zanieczyszczenia. Rozmiar śliniaka: 59 cm x 34,5 cm. Rozmiar kieszeni: 11 cm x 34,5 cm</t>
  </si>
  <si>
    <t>Śliniaki stomatologiczne</t>
  </si>
  <si>
    <t xml:space="preserve">Watotrzymacz nosowo-uszny. Długość: minimum 125 mm. </t>
  </si>
  <si>
    <t>Watotrzymacz nosowo-uszny</t>
  </si>
  <si>
    <t>Zgłębnik żołądkowy</t>
  </si>
  <si>
    <t xml:space="preserve">Zgłębnik żoładkowy. Materiał: 100% silikonu medycznego. Sterylny. Posiada znacznik głębokości (2020-0004) potwierdzający pozycję. Linia kontrastująca w RTG. Zwężona końcówka ułatwiająca wprowadzanie. Sterylna zatyczka cewnikowa dołączona do każdego cewnika. Podwójne opakowanie. Rozmiary w zależności od potrzeb Zamawiającego. </t>
  </si>
  <si>
    <t>Wzierniki uszne jednorazowego użytku. W kolorze czarnym matowym, by uniknąć efektu rozpraszania światła. Gładkie zaokrąglone krawędzie wziernika. Część zewnętrzna zakończona karbowanym kołnierzem. Nie zawiera lateksu. Rozmiary: 0,4; 0,6; 0,8.</t>
  </si>
  <si>
    <t>Pokrowiec na stolik Mayo</t>
  </si>
  <si>
    <t>Pokrowiec jałowy na stolik Mayo. Z dwóch warstw. Włókninowa warstwa na górze, foliowa część spodnia. Sterylna. Wyrób jednorazowego użytku w kolorze niebieskim, w kształcie prostokąta o wymiarach 145cm x 80cm.</t>
  </si>
  <si>
    <t>Filtr do ssaka Olympus SSU-2</t>
  </si>
  <si>
    <t>Filtr do ssaka New Askir 30. Filtracja bakteryjna/wirusowa. Obudowa półprzeźroczysta, złącza: na wężyk (dren) o  śr. wewn. ~ 6 mm. 99,99999%, wydajność bakteryjno/wirusowa; 24.6 cm2 - powierzchnia filtrująca.</t>
  </si>
  <si>
    <t>Filtr do ssaka New Askir 30</t>
  </si>
  <si>
    <t>Papier termiczny, do aparatu KTG BISTOS BT-350 Dual LCD,  rozmiar 152 mm x 90 mm x 160, składanka, zapis termiczny, charakterystyka powierzchni papieru: nadruk w postaci czerwonej kratki. Papier nadrukowany w skali FHR 50 - 210 bpm.</t>
  </si>
  <si>
    <t>Elektrody EKG</t>
  </si>
  <si>
    <t xml:space="preserve">Elektrody EKG. Samoprzylepne. Jednorazowego użytku. Czujniki pokryte zostały chlorkiem srebra. Wykonane z pianki polietylenowej i żelu stałego. Wodoszczelne. Wymiary: 45 x 42mm. Bezlateksowe. </t>
  </si>
  <si>
    <t xml:space="preserve">Jednorazowe wkłady do ssaka </t>
  </si>
  <si>
    <t xml:space="preserve">Jednorazowe wkłady do ssaka Lifetime SA01HT. Pojemność 2000 ml. </t>
  </si>
  <si>
    <t>Jednorazowe wkłady do ssaków</t>
  </si>
  <si>
    <t>Rurki ustno-gardłowe</t>
  </si>
  <si>
    <t>Rurka ustno-gardłowa</t>
  </si>
  <si>
    <t xml:space="preserve">Rurka ustno-gardłowa. Sterylna. Zaokrąglone atraumatyczne brzegi. Gładkie wnętrze rurki. Rozmiary kodowane kolorami. Pojedynczo pakowane. Nylonowe zabezpieczenie przez zagryzieniem o kształcie ułatwiającym przechodzenie cewnika do odsysania.
Wykonana z silikonowanego PCV – półprzezroczysta. Rozmiary w zależności od potrzeb Zamawiającego. </t>
  </si>
  <si>
    <t xml:space="preserve">Maseczki chirurgiczne. Z trokami do wiązania. Jednorazowego użytku. Niejałowe. Wykonane z włókniny. </t>
  </si>
  <si>
    <t>Spodenki do badań kolonoskopii</t>
  </si>
  <si>
    <t>Zestaw do usuwania szwów. Jałowy materiał gotowy do natychmiastowego zastosowania. Zestaw powinien zawierać minimum:
- tampony (tupfery) włókninowe;
- pęseta anatomiczna plastikowa 
- ostrze - skalpel 6,5 cm (zapakowane).</t>
  </si>
  <si>
    <t>Pieluchomajtki</t>
  </si>
  <si>
    <t>Pieluchomajtki rozm. S</t>
  </si>
  <si>
    <t>Pieluchomajtki rozm. M</t>
  </si>
  <si>
    <t>Pieluchomajtki rozm. L</t>
  </si>
  <si>
    <t>Pieluchomajtki rozm. XL</t>
  </si>
  <si>
    <t xml:space="preserve">Pieluchomajtki z pasem zapewniającym dopasowanie do ciała. System redukujący nieprzyjemne zapachy m.in. amoniaku. Wskaźnik wilgotności informujący o konieczności zmiany pieluchomajtki. Poziom chłonności oznaczony kolorem, informacje o rozmiarze i sposobie wkładania wyraźnie nadrukowane na produkcie i jego opakowaniu, co ułatwia identyfikację właściwego artykułu. Dodatkowe barierki ochronne, które zapewniają pacjentom dodatkową ochronę w każdej pozycji — stojącej, siedzącej i leżącej (falbanki zabezpieczające). Chłonność wg normy ISO 11948-1: 1910. </t>
  </si>
  <si>
    <t>Dreny</t>
  </si>
  <si>
    <t xml:space="preserve">Pojemniki jednorazowego użytku do gromadzenia zużytego sprzętu medycznego (igieł, strzykawek, wenflonów, rękawiczek jednorazowego użytku, itp.). Pojemniki muszą być wykonane z tworzywa sztucznego, które po zapełnieniu będą przekazane do utylizacji. Składające się z trzech elementów: pojemnika głównego, pokrywy szczelnie zatrzaskiwanej na pojemniku głównym oraz małej pokrywki służącej do przymykania otworu wrzutowego i szczelnego zamknięcia tego otworu po napełnieniu. Po napełnieniu i zamknięciu pojemniki będą przekazywane w całości do spalania. Pozostałości po spalaniu tworzywa, z którego będzie wykonany pojemnik, muszą być nieszkodliwe dla środowiska. Pojemniki muszą być nieprzemakalne, odporne na przekłucia, muszą posiadać specjalne wycięcia w pokrywie umożliwiającej bezpieczne oddzielenie igły od strzykawki. Na pojemniku musi widnieć etykieta ostrzegawcza „materiał zakaźny” wraz z innymi informacjami zgodnie z wymaganiami PZH. Wszystkie pojemniki muszą posiadać pozytywna opinię Państwowego Zakładu Higieny oraz deklarację zgodności. </t>
  </si>
  <si>
    <t>Cewnik do odsysania górnych dróg oddechowych CH 20</t>
  </si>
  <si>
    <t>Wzieniki laryngologiczne</t>
  </si>
  <si>
    <r>
      <t>Pistolet jednorazowy do biopsji gruboigłowej, kompatybilny z igłą współosiową TruGuide</t>
    </r>
    <r>
      <rPr>
        <sz val="10"/>
        <color indexed="8"/>
        <rFont val="Calibri"/>
        <family val="2"/>
        <charset val="238"/>
      </rPr>
      <t>™. D</t>
    </r>
    <r>
      <rPr>
        <sz val="10"/>
        <color indexed="8"/>
        <rFont val="Arial"/>
        <family val="2"/>
        <charset val="238"/>
      </rPr>
      <t xml:space="preserve">la zwiększenia wydajności i dokładności igła jednorazowa, sterylna, ze zintegrowanym, jednorazowym "pistoletem" z dwoma niezależnymi przyciskami umożliwiającymi strzał - z tyłu oraz na lewym boku rękojeści. Długość strzału 22 mm. Rękojeść w ergonomicznym owalnym kształcie, umożliwiająca obsługę jedną ręką, posiadająca plastikowe wypustki, zapobiegające przypadkowemu stoczeniu się urządzenia ze stolika i wyślizgnięciu się z ręki. Rozmiary oznaczone kolorami. Rozmiary: 14G x 10 cm, 14 G x 16 cm, 16G x 10 cm, 16G x 16 cm, 18G x 10 cm, 18G x 16 cm, 18G x 20 cm, 18G x 25 cm, 20G x 10 cm, 20G x 16 cm, 20G x 20 cm. Pakowane po 5 szt. </t>
    </r>
  </si>
  <si>
    <t>Kaczka jednorazowa</t>
  </si>
  <si>
    <t>Jednorazowe myjki, niepodfoliowane, z celulozy, do delikatnego i skutecznego oczyszczania skóry podopiecznego. Polecane do stosowania podczas oczyszczania skóry preparatami myjącymi bez użycia wody.</t>
  </si>
  <si>
    <t>Sterylna osłona na przewody ( Tubus ) – wykonana z folii PE o dużej wytrzymałości mechanicznej na rozerwanie z taśmą do mocowania na końcach. Rozmiar minimum 14 x 250 cm.</t>
  </si>
  <si>
    <t>Pęseta anatomiczno-chirurgiczna</t>
  </si>
  <si>
    <t>Pęseta jednorazowa</t>
  </si>
  <si>
    <t>Pęseta anatomiczno-chirurgiczna, jednorazowego użytku. Długość 14 cm.</t>
  </si>
  <si>
    <t xml:space="preserve">Fartuch foliowy. Rozmiar minimu 80 x 125 cm. Fartuch przedni wykonany z folii LDPE w technologii 50 mikronów. </t>
  </si>
  <si>
    <t>Serwety jałowe, nieprzylepne, pakowane w sposób gwarantujący aseptyczny sposób aplikacji. Wymagania:
- materiał spełniający wymogi EN 13795-1
- minimum trzywarstwowe, o minimalnej gramaturze 55 – 60 g/m2
- nie zawierające celulozy
- nie pylące
- wykonane z absorbcyjnej włókniny barierowej,
- odporne na penetrację płynów oraz na przedziurawienie i przedarcie (na mokro i sucho)
-  posiadające oznaczenie CE
- pakowane w opakowanie papierowo- foliowe, I klasa palności</t>
  </si>
  <si>
    <t>Serwety jałowe, samoprzylepne, pakowane w sposób gwarantujący aseptyczny sposób aplikacji. Wymagania:
- materiał spełniający wymogi EN 13795-1
- minimum trzywarstwowe o minimalnej gramaturze 55 – 60 g/m2
- nie zawierające celulozy
- nie pylące
- wykonane z absorbcyjnej włókniny barierowej,
- z klejem umożliwiającym repozycję,
- odporne na penetrację płynów oraz na przedziurawienie i przedarcie (na mokro i sucho)
-  posiadające oznaczenie CE
- pakowane w opakowanie papierowo- foliowe, I klasa palności</t>
  </si>
  <si>
    <t>Serweta jałowa z otworem, samoprzylepna, z możliwością dostosowania średnicy otworu, pakowana w sposób gwarantujący aseptyczny sposób aplikacji. Wymagania:
- materiał spełniający wymogi EN 13795-1
- minimum trzywarstwowe o minimalnej gramaturze 55 – 60 g/m2
- nie zawierające celulozy
- nie pylące
- z klejem umożliwiającym repozycję
- wykonane z absorbcyjnej włókniny barierowej,
- odporne na penetrację płynów oraz na przedziurawienie i przedarcie (na mokro i sucho)
-  posiadające oznaczenie CE
- pakowane w opakowanie papierowo- foliowe, I klasa palności</t>
  </si>
  <si>
    <t>Nakłuwacze jednorazowego użytku do pobierania krwi włośniczkowej, przeznaczone do normalnejskóry osób dorosłych.
Konstrukcyjnie zabezpieczony przed ponownym użyciem i ewentualnym zakażeniem personelu medycznego krwią pacjenta. Ostrze schowane przed i po użyciu uniemożliwia przypadkowe skaleczenie.  
- Igła 21G (0.8 mm), głębokość nakłucia - 1.8mm.
- Igła 25G (0.5 mm), głębokość nakłucia - 1.5mm.</t>
  </si>
  <si>
    <t>Setony jałowe, wykonane są z gazy bawełnianej lub włókniny medycznej. Bielone bez użycia chloru. Składane do wewnątrz brzegi, które wykluczają wysnucie się luźnej nitki. Dostępne głównie w wymiarach: 1 m x 1 cm, 1 m x 2 cm.</t>
  </si>
  <si>
    <t xml:space="preserve">Skalpele jednorazowe z rączką. Skalpele składają się z jednorazowego ostrza wykonanego ze stali węglowej i uchwytu plastikowego, ostrze zabezpieczone jest osłonką.  Skalpele są jałowe, pakowane pojedynczo w opakowanie plastikowe (sztywno-miękkie). Rozmiary w zależności od potrzeb Zamawiającego. </t>
  </si>
  <si>
    <t xml:space="preserve">Sterylne, syntetyczne, monofilamentowe, poliamidowe, niewchłanialne nici chirurgiczne. Nić jednowłóknowa niebieska lub czarna. Sterylizowana tlenkiem etylenu z igłą ze stali szlachetnej, połączona nitką w sposób autraumatyczny. Spełniająca wymogi dyrektywy 93/EWG dotyczącej wyrobów medycznych. Pełna identyfikacja szwsu na każdym etapie otwarcia opakowania (nazwa handlowa, długość i grubość nitki, przekrój i krzywizna igły). Data ważności na zewnętrznym opakowaniu sterylizacyjnym. </t>
  </si>
  <si>
    <t>Rozmiar</t>
  </si>
  <si>
    <t>Długość igły (mm)</t>
  </si>
  <si>
    <t>Wycinek koła</t>
  </si>
  <si>
    <t>Rodzaj ostrza</t>
  </si>
  <si>
    <t>2/0</t>
  </si>
  <si>
    <t>3/0</t>
  </si>
  <si>
    <t>4/0</t>
  </si>
  <si>
    <t>5/0</t>
  </si>
  <si>
    <t>6/0</t>
  </si>
  <si>
    <t>39</t>
  </si>
  <si>
    <t>24</t>
  </si>
  <si>
    <t>30</t>
  </si>
  <si>
    <t>16</t>
  </si>
  <si>
    <t>19</t>
  </si>
  <si>
    <t>3/8</t>
  </si>
  <si>
    <t>odwrotnie tnące</t>
  </si>
  <si>
    <t>Cena netto za 1 op.</t>
  </si>
  <si>
    <t xml:space="preserve">Cena brutto za 1 op. </t>
  </si>
  <si>
    <t xml:space="preserve">Syntetyczna, wchłanialna, jednowłóknowa, sterylna nić chirurgiczna. Wykonana z polimeru poli-p-dioksanonu, fioletowa, ulegająca rozkładowi przez hydrolizę na kwas (2-hydroksyeoksy)octowy. Podtrzymywanie tkankowe 70-80% po ok. dwóch tygodniach, ok. 50-70% po 4 tygodniach. Wchłanianie 180-210 dni. Sterylizowana tlenkiem etylenu. Pojedyncze aluminiowe opakowanie sterylizacyjne, pełna identyfikacja szwu na każdym etapie otwarcia nitki (nazwa handlowa, długość i grubość nitki, długość, przekrój i krzywizna igły). </t>
  </si>
  <si>
    <t>Długość nici (cm)</t>
  </si>
  <si>
    <t>36</t>
  </si>
  <si>
    <t>27</t>
  </si>
  <si>
    <t>1/2</t>
  </si>
  <si>
    <t>okrągłe</t>
  </si>
  <si>
    <t>22</t>
  </si>
  <si>
    <t>25</t>
  </si>
  <si>
    <t>18</t>
  </si>
  <si>
    <t>narta</t>
  </si>
  <si>
    <t xml:space="preserve">Syntetyczna, wchłanialna, pleciona nić chirurgiczna, wykonana z homopolimeru kwasu glikolowego, powlekana stearynianem wapnia i polikaprolatem.Połączona z igłą ze stali szlachetnej w sposób atraumatyczny. Ulegająca rozkładowi w organizmie przez hydrolize na kwas glikolowy. Podtrzymywanie tkankowe 50% po ok. 5-7 dni. Proces rozkładu zakończony po 42 dniach. Sterylizowana promieniami gamma. Pojedyncze aluminiowe opakowanie sterylizacyjne, pełna identyfikacja szwu na każdym etapie otwarcia nitki (nazwa handlowa, długość i grubość nitki, długość, przekrój i krzywizna igły). </t>
  </si>
  <si>
    <t>26</t>
  </si>
  <si>
    <t>12</t>
  </si>
  <si>
    <t>1/20</t>
  </si>
  <si>
    <t>odwrotnie tnąca</t>
  </si>
  <si>
    <t xml:space="preserve">Syntetyczna, wchłanialna, pleciona nić chirurgiczna, wykonana z homopolimeru kwasu glikolowego, powlekana stearynianem wapnia i polikaprolatem.Barwiona lub nie. Połączona z igłą ze stali szlachetnej w sposób atraumatyczny. Ulegająca rozkładowi w organizmie przez hydrolize na kwas glikolowy. Podtrzymywanie tkankowe 60-70% po ok. 14 dniach i 25-45% po 21 dniach. Proces rozkładu zakończony po 60-90 dniach. Sterylizowana promieniami gamma. Pojedyncze aluminiowe opakowanie sterylizacyjne, pełna identyfikacja szwu na każdym etapie otwarcia nitki (nazwa handlowa, długość i grubość nitki, długość, przekrój i krzywizna igły). </t>
  </si>
  <si>
    <t>odwrotnie tnąca z kosmetyczna o pięciu krawędziach tnących</t>
  </si>
  <si>
    <t>Ostrza chirurgiczne jałowe, jednorazowe.  Wykonane ze stali węglowej lub nierdzewnej.
Małe, spiczaste i naostrzone wzdłuż jego wewnętrznej krawędzi ostrze. Ostrza sterylne są pakowane pojedynczo w folie.  Noże są pakowane w opakowanie zbiorcze po 100 szt.  
Przeznaczone do przecinania szwów, zabiegów ślinianki, arteriotomii, septoplastyki, rozszczepu warg, ureterolitotomii oraz pielolitotomii. Rozmiary w zależności od potrzeb Zamawiającego.</t>
  </si>
  <si>
    <t>Szczoteczki chirurgiczne do mycia rąk</t>
  </si>
  <si>
    <t>Filtry antybakteryjne do respiratora</t>
  </si>
  <si>
    <t>Filtry do ssaków</t>
  </si>
  <si>
    <t>par</t>
  </si>
  <si>
    <t>Papier termiczny, do aparatu EKG ASPEL AsCard Grey v.07., A-4, gramatura papieru: 55 g/m2, grubość papieru: 59 um, charakterystyka powierzchni papieru: nadruk w postaci czerwonej kratki.</t>
  </si>
  <si>
    <t>Papier EKG, rozmiar 112 mm x 25 m</t>
  </si>
  <si>
    <t>Papier EKG, rozmiar 60 mm x 25 m</t>
  </si>
  <si>
    <t>Papier EKG, rozmiar 104 mm x 40 m</t>
  </si>
  <si>
    <t xml:space="preserve">Fartuch fizelinowy, wiązany, niesterylny, jednorazowego użytku. </t>
  </si>
  <si>
    <t xml:space="preserve">Serweta 50 x 60 cm, śr. otworu 5 cm </t>
  </si>
  <si>
    <t xml:space="preserve">Serweta 75 x 90 cm, śr. otworu 10 cm </t>
  </si>
  <si>
    <t xml:space="preserve">Serweta 45 x 75 cm, śr. otworu 7 cm </t>
  </si>
  <si>
    <t xml:space="preserve">Serweta 75 x 90 cm, śr. otworu 8 cm </t>
  </si>
  <si>
    <t>Przyrząd do przetaczania krwi</t>
  </si>
  <si>
    <t>Aparaty do przetaczania</t>
  </si>
  <si>
    <t>Przedłużacz do pomp infuzynych. Wyrób sterylny przeznaczony jest do terapii infuzyjnej w celu przedłużenia linii infuzyjnej. Długość drenu 150 cm, średnica zewnętrzna 2,4 mm, średnica wewnętrzna 1,24 mm. Zakończenia typu Luer-Lock – męski i żeński. Materiał: PVC bez lateksu i ftalanów. Materiał użytku jednorazowego. Do leków światłoczułych.
Niepirogenny, nietoksyczny, sterylizowany tlenkiem etylenu. Pakowany w pojedynczy blister.</t>
  </si>
  <si>
    <r>
      <t xml:space="preserve">Aparat do przetaczania płynów infuzyjunych typu IS. Wymagania:
- jednorazowego użytku, jałowy, pakowany pojedynczo
- uniwersalne zakończenie typu Luer Lock
- zakończenie stożkowe
- opakowanie jednostkowe typu blister-pack
- komora kroplowa 20 kropli = 1 ml </t>
    </r>
    <r>
      <rPr>
        <sz val="10"/>
        <color indexed="8"/>
        <rFont val="Calibri"/>
        <family val="2"/>
        <charset val="238"/>
      </rPr>
      <t xml:space="preserve">± </t>
    </r>
    <r>
      <rPr>
        <sz val="10"/>
        <color indexed="8"/>
        <rFont val="Arial"/>
        <family val="2"/>
        <charset val="238"/>
      </rPr>
      <t>0,1 ml
- dren medyczny o długości 150 cm</t>
    </r>
  </si>
  <si>
    <t>Aparat do przetoczeń krwi i jej preparatów metodą grawitacyjną (typ TS). Bez ftalanów, sterylizowany tlenkiem etylenu. 
Skład:
- igła biorcza dwukanałowa o odpowiedniej ostrości z kryzą ograniczającą,
- osłonka igły biorczej,
- hydrofobowy, przeciwbakteryjny filtr powietrza,
- filtr krwi o wielkości oczek 200 µm,
- elastyczna komora kroplowa 20 kropli = 1ml ± 0,1ml,
- aktywna powierzchnia filtracyjna min. 15 cm²,
- zaciskacz rolkowy,
- rolka zaciskacza,
- dren medyczny o długości 150 cm,
- łącznik stożkowy luer-lock,
- osłonka łącznika luer-lock.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</si>
</sst>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&quot; &quot;* #,##0.00&quot; zł &quot;;&quot;-&quot;* #,##0.00&quot; zł &quot;;&quot; &quot;* &quot;-&quot;??&quot; zł &quot;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vertAlign val="subscript"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6" fillId="0" borderId="0"/>
  </cellStyleXfs>
  <cellXfs count="202">
    <xf numFmtId="0" fontId="0" fillId="0" borderId="0" xfId="0"/>
    <xf numFmtId="0" fontId="2" fillId="0" borderId="0" xfId="1" applyNumberFormat="1" applyFont="1" applyAlignment="1"/>
    <xf numFmtId="0" fontId="2" fillId="0" borderId="0" xfId="1" applyFont="1" applyAlignment="1"/>
    <xf numFmtId="0" fontId="4" fillId="0" borderId="0" xfId="1" applyFont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4" fillId="0" borderId="0" xfId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right"/>
    </xf>
    <xf numFmtId="0" fontId="2" fillId="2" borderId="6" xfId="1" applyNumberFormat="1" applyFont="1" applyFill="1" applyBorder="1" applyAlignment="1">
      <alignment horizontal="center" vertical="center"/>
    </xf>
    <xf numFmtId="3" fontId="2" fillId="2" borderId="6" xfId="1" applyNumberFormat="1" applyFont="1" applyFill="1" applyBorder="1" applyAlignment="1">
      <alignment horizontal="center" vertical="center"/>
    </xf>
    <xf numFmtId="49" fontId="2" fillId="2" borderId="6" xfId="1" applyNumberFormat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 vertical="center"/>
    </xf>
    <xf numFmtId="165" fontId="2" fillId="2" borderId="8" xfId="1" applyNumberFormat="1" applyFont="1" applyFill="1" applyBorder="1" applyAlignment="1">
      <alignment vertical="center"/>
    </xf>
    <xf numFmtId="165" fontId="2" fillId="2" borderId="6" xfId="1" applyNumberFormat="1" applyFont="1" applyFill="1" applyBorder="1" applyAlignment="1">
      <alignment vertical="center"/>
    </xf>
    <xf numFmtId="3" fontId="2" fillId="2" borderId="6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/>
    <xf numFmtId="0" fontId="2" fillId="2" borderId="9" xfId="1" applyFont="1" applyFill="1" applyBorder="1" applyAlignment="1">
      <alignment horizontal="right"/>
    </xf>
    <xf numFmtId="0" fontId="2" fillId="2" borderId="9" xfId="1" applyFont="1" applyFill="1" applyBorder="1" applyAlignment="1">
      <alignment horizontal="right" wrapText="1"/>
    </xf>
    <xf numFmtId="0" fontId="2" fillId="2" borderId="10" xfId="1" applyNumberFormat="1" applyFont="1" applyFill="1" applyBorder="1" applyAlignment="1">
      <alignment vertical="center"/>
    </xf>
    <xf numFmtId="49" fontId="3" fillId="2" borderId="10" xfId="1" applyNumberFormat="1" applyFont="1" applyFill="1" applyBorder="1" applyAlignment="1">
      <alignment horizontal="center" vertical="center" wrapText="1"/>
    </xf>
    <xf numFmtId="0" fontId="3" fillId="2" borderId="10" xfId="1" applyNumberFormat="1" applyFont="1" applyFill="1" applyBorder="1" applyAlignment="1"/>
    <xf numFmtId="164" fontId="3" fillId="2" borderId="10" xfId="1" applyNumberFormat="1" applyFont="1" applyFill="1" applyBorder="1" applyAlignment="1"/>
    <xf numFmtId="164" fontId="3" fillId="3" borderId="10" xfId="1" applyNumberFormat="1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>
      <alignment horizontal="center" vertical="center"/>
    </xf>
    <xf numFmtId="165" fontId="3" fillId="2" borderId="10" xfId="1" applyNumberFormat="1" applyFont="1" applyFill="1" applyBorder="1" applyAlignment="1">
      <alignment horizontal="center"/>
    </xf>
    <xf numFmtId="49" fontId="3" fillId="2" borderId="10" xfId="1" applyNumberFormat="1" applyFont="1" applyFill="1" applyBorder="1" applyAlignment="1">
      <alignment horizontal="center"/>
    </xf>
    <xf numFmtId="49" fontId="3" fillId="2" borderId="10" xfId="1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2" borderId="6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49" fontId="2" fillId="5" borderId="6" xfId="1" applyNumberFormat="1" applyFont="1" applyFill="1" applyBorder="1" applyAlignment="1">
      <alignment horizontal="center" vertical="center" wrapText="1"/>
    </xf>
    <xf numFmtId="49" fontId="3" fillId="5" borderId="6" xfId="1" applyNumberFormat="1" applyFont="1" applyFill="1" applyBorder="1" applyAlignment="1">
      <alignment horizontal="center" vertical="center" wrapText="1"/>
    </xf>
    <xf numFmtId="49" fontId="3" fillId="5" borderId="7" xfId="1" applyNumberFormat="1" applyFont="1" applyFill="1" applyBorder="1" applyAlignment="1">
      <alignment horizontal="center" vertical="center" wrapText="1"/>
    </xf>
    <xf numFmtId="49" fontId="3" fillId="5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2" fillId="0" borderId="0" xfId="1" applyNumberFormat="1" applyFont="1" applyAlignment="1"/>
    <xf numFmtId="0" fontId="2" fillId="0" borderId="0" xfId="1" applyNumberFormat="1" applyFont="1" applyAlignment="1">
      <alignment wrapText="1"/>
    </xf>
    <xf numFmtId="0" fontId="2" fillId="0" borderId="0" xfId="1" applyNumberFormat="1" applyFont="1" applyAlignment="1"/>
    <xf numFmtId="0" fontId="2" fillId="2" borderId="10" xfId="1" applyNumberFormat="1" applyFont="1" applyFill="1" applyBorder="1" applyAlignment="1">
      <alignment horizontal="center" vertical="center" wrapText="1"/>
    </xf>
    <xf numFmtId="165" fontId="2" fillId="2" borderId="10" xfId="1" applyNumberFormat="1" applyFont="1" applyFill="1" applyBorder="1" applyAlignment="1">
      <alignment vertical="center"/>
    </xf>
    <xf numFmtId="0" fontId="2" fillId="2" borderId="7" xfId="1" applyNumberFormat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center" vertical="center" wrapText="1"/>
    </xf>
    <xf numFmtId="49" fontId="2" fillId="5" borderId="10" xfId="1" applyNumberFormat="1" applyFont="1" applyFill="1" applyBorder="1" applyAlignment="1">
      <alignment horizontal="center" vertical="center" wrapText="1"/>
    </xf>
    <xf numFmtId="49" fontId="3" fillId="5" borderId="10" xfId="1" applyNumberFormat="1" applyFont="1" applyFill="1" applyBorder="1" applyAlignment="1">
      <alignment horizontal="center" vertical="center" wrapText="1"/>
    </xf>
    <xf numFmtId="49" fontId="3" fillId="5" borderId="14" xfId="1" applyNumberFormat="1" applyFont="1" applyFill="1" applyBorder="1" applyAlignment="1">
      <alignment horizontal="center" vertical="center" wrapText="1"/>
    </xf>
    <xf numFmtId="49" fontId="3" fillId="5" borderId="15" xfId="1" applyNumberFormat="1" applyFont="1" applyFill="1" applyBorder="1" applyAlignment="1">
      <alignment horizontal="center" vertical="center" wrapText="1"/>
    </xf>
    <xf numFmtId="0" fontId="2" fillId="2" borderId="8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49" fontId="2" fillId="2" borderId="8" xfId="1" applyNumberFormat="1" applyFont="1" applyFill="1" applyBorder="1" applyAlignment="1">
      <alignment horizontal="center" vertical="center"/>
    </xf>
    <xf numFmtId="0" fontId="2" fillId="2" borderId="8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/>
    </xf>
    <xf numFmtId="164" fontId="2" fillId="3" borderId="8" xfId="1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1" applyNumberFormat="1" applyFont="1" applyAlignment="1"/>
    <xf numFmtId="0" fontId="2" fillId="0" borderId="0" xfId="1" applyNumberFormat="1" applyFont="1" applyAlignment="1"/>
    <xf numFmtId="0" fontId="2" fillId="2" borderId="13" xfId="1" applyNumberFormat="1" applyFont="1" applyFill="1" applyBorder="1" applyAlignment="1">
      <alignment horizontal="center" vertical="center"/>
    </xf>
    <xf numFmtId="3" fontId="2" fillId="2" borderId="13" xfId="1" applyNumberFormat="1" applyFont="1" applyFill="1" applyBorder="1" applyAlignment="1">
      <alignment horizontal="center" vertical="center"/>
    </xf>
    <xf numFmtId="49" fontId="2" fillId="2" borderId="13" xfId="1" applyNumberFormat="1" applyFont="1" applyFill="1" applyBorder="1" applyAlignment="1">
      <alignment horizontal="center" vertical="center"/>
    </xf>
    <xf numFmtId="0" fontId="2" fillId="2" borderId="13" xfId="1" applyNumberFormat="1" applyFont="1" applyFill="1" applyBorder="1" applyAlignment="1">
      <alignment horizontal="center" vertical="center" wrapText="1"/>
    </xf>
    <xf numFmtId="164" fontId="2" fillId="2" borderId="13" xfId="1" applyNumberFormat="1" applyFont="1" applyFill="1" applyBorder="1" applyAlignment="1">
      <alignment horizontal="center" vertical="center" wrapText="1"/>
    </xf>
    <xf numFmtId="164" fontId="2" fillId="2" borderId="13" xfId="1" applyNumberFormat="1" applyFont="1" applyFill="1" applyBorder="1" applyAlignment="1">
      <alignment horizontal="center" vertical="center"/>
    </xf>
    <xf numFmtId="164" fontId="2" fillId="3" borderId="13" xfId="1" applyNumberFormat="1" applyFont="1" applyFill="1" applyBorder="1" applyAlignment="1">
      <alignment horizontal="center" vertical="center"/>
    </xf>
    <xf numFmtId="165" fontId="2" fillId="2" borderId="13" xfId="1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49" fontId="2" fillId="5" borderId="16" xfId="1" applyNumberFormat="1" applyFont="1" applyFill="1" applyBorder="1" applyAlignment="1">
      <alignment horizontal="center" vertical="center" wrapText="1"/>
    </xf>
    <xf numFmtId="49" fontId="3" fillId="5" borderId="16" xfId="1" applyNumberFormat="1" applyFont="1" applyFill="1" applyBorder="1" applyAlignment="1">
      <alignment horizontal="center" vertical="center" wrapText="1"/>
    </xf>
    <xf numFmtId="49" fontId="3" fillId="5" borderId="17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Alignment="1"/>
    <xf numFmtId="0" fontId="2" fillId="0" borderId="18" xfId="0" applyFont="1" applyBorder="1" applyAlignment="1">
      <alignment vertical="center" wrapText="1"/>
    </xf>
    <xf numFmtId="0" fontId="2" fillId="2" borderId="13" xfId="1" applyNumberFormat="1" applyFont="1" applyFill="1" applyBorder="1" applyAlignment="1">
      <alignment vertical="center"/>
    </xf>
    <xf numFmtId="0" fontId="2" fillId="2" borderId="19" xfId="1" applyNumberFormat="1" applyFont="1" applyFill="1" applyBorder="1" applyAlignment="1">
      <alignment horizontal="center" vertical="center"/>
    </xf>
    <xf numFmtId="0" fontId="2" fillId="2" borderId="16" xfId="1" applyNumberFormat="1" applyFont="1" applyFill="1" applyBorder="1" applyAlignment="1">
      <alignment horizontal="center" vertical="center"/>
    </xf>
    <xf numFmtId="3" fontId="2" fillId="2" borderId="16" xfId="1" applyNumberFormat="1" applyFont="1" applyFill="1" applyBorder="1" applyAlignment="1">
      <alignment horizontal="center" vertical="center"/>
    </xf>
    <xf numFmtId="49" fontId="2" fillId="2" borderId="16" xfId="1" applyNumberFormat="1" applyFont="1" applyFill="1" applyBorder="1" applyAlignment="1">
      <alignment horizontal="center" vertical="center"/>
    </xf>
    <xf numFmtId="0" fontId="2" fillId="2" borderId="16" xfId="1" applyNumberFormat="1" applyFont="1" applyFill="1" applyBorder="1" applyAlignment="1">
      <alignment horizontal="center" vertical="center" wrapText="1"/>
    </xf>
    <xf numFmtId="164" fontId="2" fillId="2" borderId="16" xfId="1" applyNumberFormat="1" applyFont="1" applyFill="1" applyBorder="1" applyAlignment="1">
      <alignment horizontal="center" vertical="center" wrapText="1"/>
    </xf>
    <xf numFmtId="164" fontId="2" fillId="2" borderId="16" xfId="1" applyNumberFormat="1" applyFont="1" applyFill="1" applyBorder="1" applyAlignment="1">
      <alignment horizontal="center" vertical="center"/>
    </xf>
    <xf numFmtId="165" fontId="2" fillId="2" borderId="16" xfId="1" applyNumberFormat="1" applyFont="1" applyFill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wrapText="1"/>
    </xf>
    <xf numFmtId="0" fontId="2" fillId="0" borderId="0" xfId="1" applyNumberFormat="1" applyFont="1" applyAlignment="1"/>
    <xf numFmtId="0" fontId="2" fillId="2" borderId="18" xfId="1" applyNumberFormat="1" applyFont="1" applyFill="1" applyBorder="1" applyAlignment="1">
      <alignment horizontal="center" vertical="center"/>
    </xf>
    <xf numFmtId="3" fontId="2" fillId="2" borderId="20" xfId="1" applyNumberFormat="1" applyFont="1" applyFill="1" applyBorder="1" applyAlignment="1">
      <alignment horizontal="center" vertical="center"/>
    </xf>
    <xf numFmtId="49" fontId="2" fillId="2" borderId="20" xfId="1" applyNumberFormat="1" applyFont="1" applyFill="1" applyBorder="1" applyAlignment="1">
      <alignment horizontal="center" vertical="center"/>
    </xf>
    <xf numFmtId="0" fontId="2" fillId="2" borderId="20" xfId="1" applyNumberFormat="1" applyFont="1" applyFill="1" applyBorder="1" applyAlignment="1">
      <alignment horizontal="center" vertical="center" wrapText="1"/>
    </xf>
    <xf numFmtId="164" fontId="2" fillId="2" borderId="20" xfId="1" applyNumberFormat="1" applyFont="1" applyFill="1" applyBorder="1" applyAlignment="1">
      <alignment horizontal="center" vertical="center" wrapText="1"/>
    </xf>
    <xf numFmtId="164" fontId="2" fillId="2" borderId="20" xfId="1" applyNumberFormat="1" applyFont="1" applyFill="1" applyBorder="1" applyAlignment="1">
      <alignment horizontal="center" vertical="center"/>
    </xf>
    <xf numFmtId="164" fontId="2" fillId="3" borderId="16" xfId="1" applyNumberFormat="1" applyFont="1" applyFill="1" applyBorder="1" applyAlignment="1">
      <alignment horizontal="center" vertical="center"/>
    </xf>
    <xf numFmtId="0" fontId="2" fillId="0" borderId="0" xfId="1" applyNumberFormat="1" applyFont="1" applyAlignment="1"/>
    <xf numFmtId="0" fontId="2" fillId="2" borderId="21" xfId="1" applyNumberFormat="1" applyFont="1" applyFill="1" applyBorder="1" applyAlignment="1">
      <alignment horizontal="center" vertical="center"/>
    </xf>
    <xf numFmtId="3" fontId="2" fillId="2" borderId="19" xfId="1" applyNumberFormat="1" applyFont="1" applyFill="1" applyBorder="1" applyAlignment="1">
      <alignment horizontal="center" vertical="center"/>
    </xf>
    <xf numFmtId="49" fontId="2" fillId="2" borderId="19" xfId="1" applyNumberFormat="1" applyFont="1" applyFill="1" applyBorder="1" applyAlignment="1">
      <alignment horizontal="center" vertical="center"/>
    </xf>
    <xf numFmtId="0" fontId="2" fillId="2" borderId="19" xfId="1" applyNumberFormat="1" applyFont="1" applyFill="1" applyBorder="1" applyAlignment="1">
      <alignment horizontal="center" vertical="center" wrapText="1"/>
    </xf>
    <xf numFmtId="164" fontId="2" fillId="2" borderId="19" xfId="1" applyNumberFormat="1" applyFont="1" applyFill="1" applyBorder="1" applyAlignment="1">
      <alignment horizontal="center" vertical="center" wrapText="1"/>
    </xf>
    <xf numFmtId="164" fontId="2" fillId="2" borderId="19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vertical="center"/>
    </xf>
    <xf numFmtId="0" fontId="2" fillId="2" borderId="22" xfId="1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3" fontId="2" fillId="2" borderId="22" xfId="1" applyNumberFormat="1" applyFont="1" applyFill="1" applyBorder="1" applyAlignment="1">
      <alignment horizontal="center" vertical="center"/>
    </xf>
    <xf numFmtId="49" fontId="2" fillId="2" borderId="22" xfId="1" applyNumberFormat="1" applyFont="1" applyFill="1" applyBorder="1" applyAlignment="1">
      <alignment horizontal="center" vertical="center"/>
    </xf>
    <xf numFmtId="0" fontId="2" fillId="2" borderId="22" xfId="1" applyNumberFormat="1" applyFont="1" applyFill="1" applyBorder="1" applyAlignment="1">
      <alignment horizontal="center" vertical="center" wrapText="1"/>
    </xf>
    <xf numFmtId="164" fontId="2" fillId="2" borderId="22" xfId="1" applyNumberFormat="1" applyFont="1" applyFill="1" applyBorder="1" applyAlignment="1">
      <alignment horizontal="center" vertical="center" wrapText="1"/>
    </xf>
    <xf numFmtId="164" fontId="2" fillId="2" borderId="22" xfId="1" applyNumberFormat="1" applyFont="1" applyFill="1" applyBorder="1" applyAlignment="1">
      <alignment horizontal="center" vertical="center"/>
    </xf>
    <xf numFmtId="165" fontId="2" fillId="2" borderId="22" xfId="1" applyNumberFormat="1" applyFont="1" applyFill="1" applyBorder="1" applyAlignment="1">
      <alignment vertical="center"/>
    </xf>
    <xf numFmtId="49" fontId="3" fillId="2" borderId="13" xfId="1" applyNumberFormat="1" applyFont="1" applyFill="1" applyBorder="1" applyAlignment="1">
      <alignment horizontal="center"/>
    </xf>
    <xf numFmtId="49" fontId="3" fillId="2" borderId="13" xfId="1" applyNumberFormat="1" applyFont="1" applyFill="1" applyBorder="1" applyAlignment="1">
      <alignment horizontal="center" vertical="center"/>
    </xf>
    <xf numFmtId="0" fontId="3" fillId="2" borderId="13" xfId="1" applyNumberFormat="1" applyFont="1" applyFill="1" applyBorder="1" applyAlignment="1"/>
    <xf numFmtId="164" fontId="3" fillId="2" borderId="13" xfId="1" applyNumberFormat="1" applyFont="1" applyFill="1" applyBorder="1" applyAlignment="1"/>
    <xf numFmtId="164" fontId="3" fillId="3" borderId="13" xfId="1" applyNumberFormat="1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/>
    </xf>
    <xf numFmtId="165" fontId="3" fillId="2" borderId="13" xfId="1" applyNumberFormat="1" applyFont="1" applyFill="1" applyBorder="1" applyAlignment="1">
      <alignment horizontal="center"/>
    </xf>
    <xf numFmtId="0" fontId="2" fillId="2" borderId="23" xfId="1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3" fontId="2" fillId="2" borderId="23" xfId="1" applyNumberFormat="1" applyFont="1" applyFill="1" applyBorder="1" applyAlignment="1">
      <alignment horizontal="center" vertical="center"/>
    </xf>
    <xf numFmtId="49" fontId="2" fillId="2" borderId="23" xfId="1" applyNumberFormat="1" applyFont="1" applyFill="1" applyBorder="1" applyAlignment="1">
      <alignment horizontal="center" vertical="center"/>
    </xf>
    <xf numFmtId="0" fontId="2" fillId="2" borderId="23" xfId="1" applyNumberFormat="1" applyFont="1" applyFill="1" applyBorder="1" applyAlignment="1">
      <alignment horizontal="center" vertical="center" wrapText="1"/>
    </xf>
    <xf numFmtId="164" fontId="2" fillId="2" borderId="23" xfId="1" applyNumberFormat="1" applyFont="1" applyFill="1" applyBorder="1" applyAlignment="1">
      <alignment horizontal="center" vertical="center" wrapText="1"/>
    </xf>
    <xf numFmtId="164" fontId="2" fillId="2" borderId="23" xfId="1" applyNumberFormat="1" applyFont="1" applyFill="1" applyBorder="1" applyAlignment="1">
      <alignment horizontal="center" vertical="center"/>
    </xf>
    <xf numFmtId="165" fontId="2" fillId="2" borderId="23" xfId="1" applyNumberFormat="1" applyFont="1" applyFill="1" applyBorder="1" applyAlignment="1">
      <alignment vertical="center"/>
    </xf>
    <xf numFmtId="0" fontId="2" fillId="0" borderId="0" xfId="1" applyNumberFormat="1" applyFont="1" applyAlignment="1"/>
    <xf numFmtId="0" fontId="2" fillId="0" borderId="0" xfId="1" applyNumberFormat="1" applyFont="1" applyAlignment="1"/>
    <xf numFmtId="0" fontId="2" fillId="0" borderId="0" xfId="1" applyNumberFormat="1" applyFont="1" applyAlignment="1"/>
    <xf numFmtId="0" fontId="2" fillId="0" borderId="0" xfId="1" applyNumberFormat="1" applyFont="1" applyAlignment="1">
      <alignment wrapText="1"/>
    </xf>
    <xf numFmtId="0" fontId="8" fillId="0" borderId="25" xfId="0" applyFont="1" applyBorder="1" applyAlignment="1">
      <alignment vertical="center" wrapText="1"/>
    </xf>
    <xf numFmtId="0" fontId="2" fillId="2" borderId="24" xfId="1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 wrapText="1"/>
    </xf>
    <xf numFmtId="3" fontId="2" fillId="2" borderId="24" xfId="1" applyNumberFormat="1" applyFont="1" applyFill="1" applyBorder="1" applyAlignment="1">
      <alignment horizontal="center" vertical="center"/>
    </xf>
    <xf numFmtId="49" fontId="2" fillId="2" borderId="24" xfId="1" applyNumberFormat="1" applyFont="1" applyFill="1" applyBorder="1" applyAlignment="1">
      <alignment horizontal="center" vertical="center"/>
    </xf>
    <xf numFmtId="0" fontId="2" fillId="2" borderId="24" xfId="1" applyNumberFormat="1" applyFont="1" applyFill="1" applyBorder="1" applyAlignment="1">
      <alignment horizontal="center" vertical="center" wrapText="1"/>
    </xf>
    <xf numFmtId="164" fontId="2" fillId="2" borderId="24" xfId="1" applyNumberFormat="1" applyFont="1" applyFill="1" applyBorder="1" applyAlignment="1">
      <alignment horizontal="center" vertical="center" wrapText="1"/>
    </xf>
    <xf numFmtId="164" fontId="2" fillId="2" borderId="24" xfId="1" applyNumberFormat="1" applyFont="1" applyFill="1" applyBorder="1" applyAlignment="1">
      <alignment horizontal="center" vertical="center"/>
    </xf>
    <xf numFmtId="164" fontId="2" fillId="3" borderId="24" xfId="1" applyNumberFormat="1" applyFont="1" applyFill="1" applyBorder="1" applyAlignment="1">
      <alignment horizontal="center" vertical="center"/>
    </xf>
    <xf numFmtId="0" fontId="2" fillId="0" borderId="0" xfId="1" applyNumberFormat="1" applyFont="1" applyAlignment="1"/>
    <xf numFmtId="0" fontId="2" fillId="0" borderId="0" xfId="1" applyNumberFormat="1" applyFont="1" applyAlignment="1">
      <alignment wrapText="1"/>
    </xf>
    <xf numFmtId="164" fontId="2" fillId="2" borderId="26" xfId="1" applyNumberFormat="1" applyFont="1" applyFill="1" applyBorder="1" applyAlignment="1">
      <alignment horizontal="center" vertical="center"/>
    </xf>
    <xf numFmtId="164" fontId="2" fillId="2" borderId="27" xfId="1" applyNumberFormat="1" applyFont="1" applyFill="1" applyBorder="1" applyAlignment="1">
      <alignment horizontal="center" vertical="center"/>
    </xf>
    <xf numFmtId="165" fontId="2" fillId="2" borderId="28" xfId="1" applyNumberFormat="1" applyFont="1" applyFill="1" applyBorder="1" applyAlignment="1">
      <alignment vertical="center"/>
    </xf>
    <xf numFmtId="165" fontId="2" fillId="2" borderId="29" xfId="1" applyNumberFormat="1" applyFont="1" applyFill="1" applyBorder="1" applyAlignment="1">
      <alignment vertical="center"/>
    </xf>
    <xf numFmtId="3" fontId="2" fillId="2" borderId="26" xfId="1" applyNumberFormat="1" applyFont="1" applyFill="1" applyBorder="1" applyAlignment="1">
      <alignment horizontal="center" vertical="center"/>
    </xf>
    <xf numFmtId="3" fontId="2" fillId="2" borderId="27" xfId="1" applyNumberFormat="1" applyFont="1" applyFill="1" applyBorder="1" applyAlignment="1">
      <alignment horizontal="center" vertical="center"/>
    </xf>
    <xf numFmtId="0" fontId="2" fillId="2" borderId="28" xfId="1" applyNumberFormat="1" applyFont="1" applyFill="1" applyBorder="1" applyAlignment="1">
      <alignment horizontal="center" vertical="center" wrapText="1"/>
    </xf>
    <xf numFmtId="0" fontId="2" fillId="2" borderId="29" xfId="1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49" fontId="3" fillId="5" borderId="31" xfId="1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2" fillId="2" borderId="24" xfId="1" applyNumberFormat="1" applyFont="1" applyFill="1" applyBorder="1" applyAlignment="1">
      <alignment horizontal="center" vertical="center" wrapText="1"/>
    </xf>
    <xf numFmtId="0" fontId="2" fillId="0" borderId="24" xfId="1" applyFont="1" applyBorder="1" applyAlignment="1"/>
    <xf numFmtId="164" fontId="2" fillId="7" borderId="24" xfId="1" applyNumberFormat="1" applyFont="1" applyFill="1" applyBorder="1" applyAlignment="1">
      <alignment horizontal="center" vertical="center"/>
    </xf>
    <xf numFmtId="164" fontId="3" fillId="7" borderId="13" xfId="1" applyNumberFormat="1" applyFont="1" applyFill="1" applyBorder="1" applyAlignment="1">
      <alignment horizontal="center" vertical="center"/>
    </xf>
    <xf numFmtId="0" fontId="2" fillId="0" borderId="33" xfId="1" applyFont="1" applyBorder="1" applyAlignment="1"/>
    <xf numFmtId="164" fontId="2" fillId="8" borderId="24" xfId="1" applyNumberFormat="1" applyFont="1" applyFill="1" applyBorder="1" applyAlignment="1">
      <alignment horizontal="center" vertical="center"/>
    </xf>
    <xf numFmtId="164" fontId="3" fillId="8" borderId="32" xfId="1" applyNumberFormat="1" applyFont="1" applyFill="1" applyBorder="1" applyAlignment="1">
      <alignment horizontal="center" vertical="center"/>
    </xf>
    <xf numFmtId="16" fontId="8" fillId="0" borderId="24" xfId="0" applyNumberFormat="1" applyFont="1" applyBorder="1" applyAlignment="1">
      <alignment horizontal="center" vertical="center" wrapText="1"/>
    </xf>
    <xf numFmtId="3" fontId="2" fillId="2" borderId="28" xfId="1" applyNumberFormat="1" applyFont="1" applyFill="1" applyBorder="1" applyAlignment="1">
      <alignment horizontal="center" vertical="center"/>
    </xf>
    <xf numFmtId="2" fontId="3" fillId="2" borderId="13" xfId="1" applyNumberFormat="1" applyFont="1" applyFill="1" applyBorder="1" applyAlignment="1"/>
    <xf numFmtId="2" fontId="2" fillId="0" borderId="0" xfId="1" applyNumberFormat="1" applyFont="1" applyAlignment="1"/>
    <xf numFmtId="4" fontId="3" fillId="2" borderId="13" xfId="1" applyNumberFormat="1" applyFont="1" applyFill="1" applyBorder="1" applyAlignment="1"/>
    <xf numFmtId="1" fontId="2" fillId="2" borderId="24" xfId="1" applyNumberFormat="1" applyFont="1" applyFill="1" applyBorder="1" applyAlignment="1">
      <alignment horizontal="center" vertical="center" wrapText="1"/>
    </xf>
    <xf numFmtId="4" fontId="2" fillId="0" borderId="24" xfId="1" applyNumberFormat="1" applyFont="1" applyBorder="1" applyAlignment="1">
      <alignment horizontal="center" vertical="center"/>
    </xf>
    <xf numFmtId="4" fontId="2" fillId="0" borderId="33" xfId="1" applyNumberFormat="1" applyFont="1" applyBorder="1" applyAlignment="1">
      <alignment horizontal="center"/>
    </xf>
    <xf numFmtId="164" fontId="3" fillId="8" borderId="33" xfId="1" applyNumberFormat="1" applyFont="1" applyFill="1" applyBorder="1" applyAlignment="1">
      <alignment horizontal="center" vertical="center"/>
    </xf>
    <xf numFmtId="2" fontId="2" fillId="0" borderId="24" xfId="1" applyNumberFormat="1" applyFont="1" applyBorder="1" applyAlignment="1">
      <alignment horizontal="center" vertical="center"/>
    </xf>
    <xf numFmtId="2" fontId="2" fillId="0" borderId="33" xfId="1" applyNumberFormat="1" applyFont="1" applyBorder="1" applyAlignment="1">
      <alignment horizontal="center"/>
    </xf>
    <xf numFmtId="2" fontId="2" fillId="0" borderId="33" xfId="1" applyNumberFormat="1" applyFont="1" applyBorder="1" applyAlignment="1">
      <alignment horizontal="center" vertical="center"/>
    </xf>
    <xf numFmtId="3" fontId="2" fillId="2" borderId="24" xfId="1" applyNumberFormat="1" applyFont="1" applyFill="1" applyBorder="1" applyAlignment="1">
      <alignment horizontal="center" vertical="center" wrapText="1"/>
    </xf>
    <xf numFmtId="164" fontId="2" fillId="2" borderId="25" xfId="1" applyNumberFormat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49" fontId="5" fillId="6" borderId="27" xfId="1" applyNumberFormat="1" applyFont="1" applyFill="1" applyBorder="1" applyAlignment="1">
      <alignment horizontal="left" vertical="center" wrapText="1"/>
    </xf>
    <xf numFmtId="49" fontId="5" fillId="6" borderId="30" xfId="1" applyNumberFormat="1" applyFont="1" applyFill="1" applyBorder="1" applyAlignment="1">
      <alignment horizontal="left" vertical="center" wrapText="1"/>
    </xf>
    <xf numFmtId="49" fontId="5" fillId="6" borderId="29" xfId="1" applyNumberFormat="1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wrapText="1"/>
    </xf>
    <xf numFmtId="0" fontId="8" fillId="6" borderId="3" xfId="0" applyFont="1" applyFill="1" applyBorder="1" applyAlignment="1">
      <alignment wrapText="1"/>
    </xf>
    <xf numFmtId="0" fontId="8" fillId="6" borderId="4" xfId="0" applyFont="1" applyFill="1" applyBorder="1" applyAlignment="1">
      <alignment wrapText="1"/>
    </xf>
    <xf numFmtId="49" fontId="2" fillId="6" borderId="2" xfId="1" applyNumberFormat="1" applyFont="1" applyFill="1" applyBorder="1" applyAlignment="1">
      <alignment horizontal="left" vertical="center" wrapText="1"/>
    </xf>
    <xf numFmtId="49" fontId="2" fillId="6" borderId="3" xfId="1" applyNumberFormat="1" applyFont="1" applyFill="1" applyBorder="1" applyAlignment="1">
      <alignment horizontal="left" vertical="center" wrapText="1"/>
    </xf>
    <xf numFmtId="49" fontId="2" fillId="6" borderId="4" xfId="1" applyNumberFormat="1" applyFont="1" applyFill="1" applyBorder="1" applyAlignment="1">
      <alignment horizontal="left" vertical="center" wrapText="1"/>
    </xf>
    <xf numFmtId="0" fontId="7" fillId="6" borderId="2" xfId="2" applyFont="1" applyFill="1" applyBorder="1" applyAlignment="1">
      <alignment vertical="top" wrapText="1"/>
    </xf>
    <xf numFmtId="0" fontId="7" fillId="6" borderId="3" xfId="2" applyFont="1" applyFill="1" applyBorder="1" applyAlignment="1">
      <alignment vertical="top" wrapText="1"/>
    </xf>
    <xf numFmtId="0" fontId="7" fillId="6" borderId="4" xfId="2" applyFont="1" applyFill="1" applyBorder="1" applyAlignment="1">
      <alignment vertical="top" wrapText="1"/>
    </xf>
    <xf numFmtId="0" fontId="7" fillId="6" borderId="2" xfId="2" applyFont="1" applyFill="1" applyBorder="1" applyAlignment="1">
      <alignment horizontal="left" vertical="top" wrapText="1"/>
    </xf>
    <xf numFmtId="0" fontId="7" fillId="6" borderId="3" xfId="2" applyFont="1" applyFill="1" applyBorder="1" applyAlignment="1">
      <alignment horizontal="left" vertical="top" wrapText="1"/>
    </xf>
    <xf numFmtId="0" fontId="7" fillId="6" borderId="4" xfId="2" applyFont="1" applyFill="1" applyBorder="1" applyAlignment="1">
      <alignment horizontal="left" vertical="top" wrapText="1"/>
    </xf>
    <xf numFmtId="49" fontId="13" fillId="6" borderId="2" xfId="1" applyNumberFormat="1" applyFont="1" applyFill="1" applyBorder="1" applyAlignment="1">
      <alignment horizontal="left" vertical="center" wrapText="1"/>
    </xf>
    <xf numFmtId="49" fontId="13" fillId="6" borderId="3" xfId="1" applyNumberFormat="1" applyFont="1" applyFill="1" applyBorder="1" applyAlignment="1">
      <alignment horizontal="left" vertical="center" wrapText="1"/>
    </xf>
    <xf numFmtId="49" fontId="13" fillId="6" borderId="4" xfId="1" applyNumberFormat="1" applyFont="1" applyFill="1" applyBorder="1" applyAlignment="1">
      <alignment horizontal="left" vertical="center" wrapText="1"/>
    </xf>
    <xf numFmtId="49" fontId="2" fillId="6" borderId="27" xfId="1" applyNumberFormat="1" applyFont="1" applyFill="1" applyBorder="1" applyAlignment="1">
      <alignment horizontal="left" vertical="center" wrapText="1"/>
    </xf>
    <xf numFmtId="49" fontId="2" fillId="6" borderId="30" xfId="1" applyNumberFormat="1" applyFont="1" applyFill="1" applyBorder="1" applyAlignment="1">
      <alignment horizontal="left" vertical="center" wrapText="1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"/>
  <sheetViews>
    <sheetView workbookViewId="0">
      <selection activeCell="C12" sqref="C12"/>
    </sheetView>
  </sheetViews>
  <sheetFormatPr defaultColWidth="8.85546875" defaultRowHeight="14.25" customHeight="1" x14ac:dyDescent="0.2"/>
  <cols>
    <col min="1" max="1" width="4.7109375" style="1" customWidth="1"/>
    <col min="2" max="2" width="32.42578125" style="1" customWidth="1"/>
    <col min="3" max="3" width="14.42578125" style="1" customWidth="1"/>
    <col min="4" max="4" width="11.42578125" style="1" customWidth="1"/>
    <col min="5" max="7" width="15.140625" style="1" customWidth="1"/>
    <col min="8" max="8" width="13" style="1" customWidth="1"/>
    <col min="9" max="9" width="14.7109375" style="1" customWidth="1"/>
    <col min="10" max="10" width="14.42578125" style="1" customWidth="1"/>
    <col min="11" max="11" width="12.28515625" style="1" customWidth="1"/>
    <col min="12" max="12" width="14.42578125" style="1" customWidth="1"/>
    <col min="13" max="13" width="13.28515625" style="1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12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75.75" customHeight="1" x14ac:dyDescent="0.2">
      <c r="A7" s="179" t="s">
        <v>232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/>
    </row>
    <row r="8" spans="1:13" ht="25.5" x14ac:dyDescent="0.2">
      <c r="A8" s="52">
        <v>1</v>
      </c>
      <c r="B8" s="31" t="s">
        <v>19</v>
      </c>
      <c r="C8" s="53">
        <v>1000</v>
      </c>
      <c r="D8" s="54" t="s">
        <v>16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25.5" x14ac:dyDescent="0.2">
      <c r="A9" s="9">
        <f>A8+1</f>
        <v>2</v>
      </c>
      <c r="B9" s="31" t="s">
        <v>20</v>
      </c>
      <c r="C9" s="10">
        <v>1000</v>
      </c>
      <c r="D9" s="11" t="s">
        <v>16</v>
      </c>
      <c r="E9" s="12"/>
      <c r="F9" s="33"/>
      <c r="G9" s="33"/>
      <c r="H9" s="13"/>
      <c r="I9" s="13"/>
      <c r="J9" s="14">
        <f>C9*F9</f>
        <v>0</v>
      </c>
      <c r="K9" s="57">
        <f>(G9-F9)*C9</f>
        <v>0</v>
      </c>
      <c r="L9" s="14">
        <f>G9*C9</f>
        <v>0</v>
      </c>
      <c r="M9" s="16"/>
    </row>
    <row r="10" spans="1:13" ht="25.5" x14ac:dyDescent="0.2">
      <c r="A10" s="9">
        <v>3</v>
      </c>
      <c r="B10" s="32" t="s">
        <v>21</v>
      </c>
      <c r="C10" s="10">
        <v>1800</v>
      </c>
      <c r="D10" s="11" t="s">
        <v>16</v>
      </c>
      <c r="E10" s="12"/>
      <c r="F10" s="33"/>
      <c r="G10" s="33"/>
      <c r="H10" s="13"/>
      <c r="I10" s="13"/>
      <c r="J10" s="14">
        <f>C10*F10</f>
        <v>0</v>
      </c>
      <c r="K10" s="57">
        <f>(G10-F10)*C10</f>
        <v>0</v>
      </c>
      <c r="L10" s="14">
        <f>G10*C10</f>
        <v>0</v>
      </c>
      <c r="M10" s="16"/>
    </row>
    <row r="11" spans="1:13" ht="25.5" x14ac:dyDescent="0.2">
      <c r="A11" s="9">
        <v>4</v>
      </c>
      <c r="B11" s="32" t="s">
        <v>22</v>
      </c>
      <c r="C11" s="17">
        <v>1800</v>
      </c>
      <c r="D11" s="11" t="s">
        <v>16</v>
      </c>
      <c r="E11" s="12"/>
      <c r="F11" s="33"/>
      <c r="G11" s="33"/>
      <c r="H11" s="13"/>
      <c r="I11" s="13"/>
      <c r="J11" s="14">
        <f>C11*F11</f>
        <v>0</v>
      </c>
      <c r="K11" s="57">
        <f>(G11-F11)*C11</f>
        <v>0</v>
      </c>
      <c r="L11" s="14">
        <f>G11*C11</f>
        <v>0</v>
      </c>
      <c r="M11" s="16"/>
    </row>
    <row r="12" spans="1:13" ht="12.75" x14ac:dyDescent="0.2">
      <c r="A12" s="22"/>
      <c r="B12" s="23" t="s">
        <v>10</v>
      </c>
      <c r="C12" s="29" t="s">
        <v>11</v>
      </c>
      <c r="D12" s="30" t="s">
        <v>11</v>
      </c>
      <c r="E12" s="24"/>
      <c r="F12" s="24"/>
      <c r="G12" s="24"/>
      <c r="H12" s="25"/>
      <c r="I12" s="25"/>
      <c r="J12" s="26">
        <f>SUM(J8:J11)</f>
        <v>0</v>
      </c>
      <c r="K12" s="27">
        <f>SUM(K8:K11)</f>
        <v>0</v>
      </c>
      <c r="L12" s="26">
        <f>SUM(L8:L11)</f>
        <v>0</v>
      </c>
      <c r="M12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21"/>
  <sheetViews>
    <sheetView topLeftCell="A4" zoomScale="120" zoomScaleNormal="120" zoomScalePageLayoutView="120" workbookViewId="0">
      <selection activeCell="K21" sqref="K21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10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83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3.25" customHeight="1" x14ac:dyDescent="0.2">
      <c r="A7" s="188" t="s">
        <v>85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59" t="s">
        <v>73</v>
      </c>
      <c r="C8" s="53">
        <v>7200</v>
      </c>
      <c r="D8" s="54" t="s">
        <v>44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22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31.5" customHeight="1" x14ac:dyDescent="0.2">
      <c r="A11" s="188" t="s">
        <v>84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90"/>
    </row>
    <row r="12" spans="1:13" ht="18" customHeight="1" x14ac:dyDescent="0.2">
      <c r="A12" s="52">
        <v>2</v>
      </c>
      <c r="B12" s="59" t="s">
        <v>86</v>
      </c>
      <c r="C12" s="53">
        <v>400</v>
      </c>
      <c r="D12" s="54" t="s">
        <v>16</v>
      </c>
      <c r="E12" s="55"/>
      <c r="F12" s="56"/>
      <c r="G12" s="56"/>
      <c r="H12" s="57"/>
      <c r="I12" s="57"/>
      <c r="J12" s="58">
        <f>C12*F12</f>
        <v>0</v>
      </c>
      <c r="K12" s="57">
        <f>(G12-F12)*C12</f>
        <v>0</v>
      </c>
      <c r="L12" s="58">
        <f>G12*C12</f>
        <v>0</v>
      </c>
      <c r="M12" s="15"/>
    </row>
    <row r="13" spans="1:13" ht="14.25" customHeight="1" x14ac:dyDescent="0.2">
      <c r="A13" s="22"/>
      <c r="B13" s="47" t="s">
        <v>10</v>
      </c>
      <c r="C13" s="29" t="s">
        <v>11</v>
      </c>
      <c r="D13" s="30" t="s">
        <v>11</v>
      </c>
      <c r="E13" s="24"/>
      <c r="F13" s="24"/>
      <c r="G13" s="24"/>
      <c r="H13" s="25"/>
      <c r="I13" s="25"/>
      <c r="J13" s="26">
        <f>SUM(J12:J12)</f>
        <v>0</v>
      </c>
      <c r="K13" s="27">
        <f>SUM(K12:K12)</f>
        <v>0</v>
      </c>
      <c r="L13" s="26">
        <f>SUM(L12:L12)</f>
        <v>0</v>
      </c>
      <c r="M13" s="28"/>
    </row>
    <row r="15" spans="1:13" ht="20.25" customHeight="1" x14ac:dyDescent="0.2">
      <c r="A15" s="188" t="s">
        <v>203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90"/>
    </row>
    <row r="16" spans="1:13" ht="14.25" customHeight="1" x14ac:dyDescent="0.2">
      <c r="A16" s="52">
        <v>3</v>
      </c>
      <c r="B16" s="59" t="s">
        <v>204</v>
      </c>
      <c r="C16" s="53">
        <v>50</v>
      </c>
      <c r="D16" s="54" t="s">
        <v>16</v>
      </c>
      <c r="E16" s="55"/>
      <c r="F16" s="56"/>
      <c r="G16" s="56"/>
      <c r="H16" s="57"/>
      <c r="I16" s="57"/>
      <c r="J16" s="58">
        <f>C16*F16</f>
        <v>0</v>
      </c>
      <c r="K16" s="57">
        <f>(G16-F16)*C16</f>
        <v>0</v>
      </c>
      <c r="L16" s="58">
        <f>G16*C16</f>
        <v>0</v>
      </c>
      <c r="M16" s="15"/>
    </row>
    <row r="17" spans="1:13" ht="14.25" customHeight="1" x14ac:dyDescent="0.2">
      <c r="A17" s="22"/>
      <c r="B17" s="47" t="s">
        <v>10</v>
      </c>
      <c r="C17" s="29" t="s">
        <v>11</v>
      </c>
      <c r="D17" s="30" t="s">
        <v>11</v>
      </c>
      <c r="E17" s="24"/>
      <c r="F17" s="24"/>
      <c r="G17" s="24"/>
      <c r="H17" s="25"/>
      <c r="I17" s="25"/>
      <c r="J17" s="26">
        <f>SUM(J16:J16)</f>
        <v>0</v>
      </c>
      <c r="K17" s="27">
        <f>SUM(K16:K16)</f>
        <v>0</v>
      </c>
      <c r="L17" s="26">
        <f>SUM(L16:L16)</f>
        <v>0</v>
      </c>
      <c r="M17" s="28"/>
    </row>
    <row r="19" spans="1:13" ht="27" customHeight="1" x14ac:dyDescent="0.2">
      <c r="A19" s="188" t="s">
        <v>207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90"/>
    </row>
    <row r="20" spans="1:13" ht="14.25" customHeight="1" x14ac:dyDescent="0.2">
      <c r="A20" s="52">
        <v>4</v>
      </c>
      <c r="B20" s="59" t="s">
        <v>234</v>
      </c>
      <c r="C20" s="53">
        <v>400</v>
      </c>
      <c r="D20" s="54" t="s">
        <v>16</v>
      </c>
      <c r="E20" s="55"/>
      <c r="F20" s="56"/>
      <c r="G20" s="56"/>
      <c r="H20" s="57"/>
      <c r="I20" s="57"/>
      <c r="J20" s="58">
        <f>C20*F20</f>
        <v>0</v>
      </c>
      <c r="K20" s="57">
        <f>(G20-F20)*C20</f>
        <v>0</v>
      </c>
      <c r="L20" s="58">
        <f>G20*C20</f>
        <v>0</v>
      </c>
      <c r="M20" s="15"/>
    </row>
    <row r="21" spans="1:13" ht="14.25" customHeight="1" x14ac:dyDescent="0.2">
      <c r="A21" s="22"/>
      <c r="B21" s="47" t="s">
        <v>10</v>
      </c>
      <c r="C21" s="29" t="s">
        <v>11</v>
      </c>
      <c r="D21" s="30" t="s">
        <v>11</v>
      </c>
      <c r="E21" s="24"/>
      <c r="F21" s="24"/>
      <c r="G21" s="24"/>
      <c r="H21" s="25"/>
      <c r="I21" s="25"/>
      <c r="J21" s="26">
        <f>SUM(J20:J20)</f>
        <v>0</v>
      </c>
      <c r="K21" s="27">
        <f>SUM(K20:K20)</f>
        <v>0</v>
      </c>
      <c r="L21" s="26">
        <f>SUM(L20:L20)</f>
        <v>0</v>
      </c>
      <c r="M21" s="28"/>
    </row>
  </sheetData>
  <mergeCells count="5">
    <mergeCell ref="C4:K4"/>
    <mergeCell ref="A7:M7"/>
    <mergeCell ref="A11:M11"/>
    <mergeCell ref="A15:M15"/>
    <mergeCell ref="A19:M19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9"/>
  <sheetViews>
    <sheetView workbookViewId="0">
      <selection activeCell="K8" sqref="K8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11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74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63.75" customHeight="1" x14ac:dyDescent="0.2">
      <c r="A7" s="188" t="s">
        <v>235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59" t="s">
        <v>74</v>
      </c>
      <c r="C8" s="53">
        <v>300</v>
      </c>
      <c r="D8" s="54" t="s">
        <v>16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22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M9"/>
  <sheetViews>
    <sheetView workbookViewId="0">
      <selection activeCell="K9" sqref="K9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12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75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3.75" customHeight="1" x14ac:dyDescent="0.2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59" t="s">
        <v>78</v>
      </c>
      <c r="C8" s="53">
        <v>600</v>
      </c>
      <c r="D8" s="54" t="s">
        <v>77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22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3"/>
  <sheetViews>
    <sheetView tabSelected="1" workbookViewId="0">
      <selection activeCell="C4" sqref="C4:K4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13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79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3.75" customHeight="1" x14ac:dyDescent="0.2">
      <c r="A7" s="188" t="s">
        <v>82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59" t="s">
        <v>79</v>
      </c>
      <c r="C8" s="53">
        <v>7000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22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30.75" customHeight="1" x14ac:dyDescent="0.2">
      <c r="A11" s="188" t="s">
        <v>172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90"/>
    </row>
    <row r="12" spans="1:13" ht="32.25" customHeight="1" x14ac:dyDescent="0.2">
      <c r="A12" s="63">
        <v>2</v>
      </c>
      <c r="B12" s="76" t="s">
        <v>81</v>
      </c>
      <c r="C12" s="64">
        <v>1000</v>
      </c>
      <c r="D12" s="65" t="s">
        <v>80</v>
      </c>
      <c r="E12" s="66"/>
      <c r="F12" s="67"/>
      <c r="G12" s="67"/>
      <c r="H12" s="68"/>
      <c r="I12" s="68"/>
      <c r="J12" s="69">
        <f>C12*F12</f>
        <v>0</v>
      </c>
      <c r="K12" s="68">
        <f>(G12-F12)*C12</f>
        <v>0</v>
      </c>
      <c r="L12" s="69">
        <f>G12*C12</f>
        <v>0</v>
      </c>
      <c r="M12" s="70"/>
    </row>
    <row r="13" spans="1:13" ht="14.25" customHeight="1" x14ac:dyDescent="0.2">
      <c r="A13" s="22"/>
      <c r="B13" s="47" t="s">
        <v>10</v>
      </c>
      <c r="C13" s="29" t="s">
        <v>11</v>
      </c>
      <c r="D13" s="30" t="s">
        <v>11</v>
      </c>
      <c r="E13" s="24"/>
      <c r="F13" s="24"/>
      <c r="G13" s="24"/>
      <c r="H13" s="25"/>
      <c r="I13" s="25"/>
      <c r="J13" s="26">
        <f>SUM(J12)</f>
        <v>0</v>
      </c>
      <c r="K13" s="27">
        <f>SUM(K12)</f>
        <v>0</v>
      </c>
      <c r="L13" s="26">
        <f>SUM(L12)</f>
        <v>0</v>
      </c>
      <c r="M13" s="28"/>
    </row>
  </sheetData>
  <mergeCells count="3">
    <mergeCell ref="C4:K4"/>
    <mergeCell ref="A7:M7"/>
    <mergeCell ref="A11:M11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M37"/>
  <sheetViews>
    <sheetView topLeftCell="A16" workbookViewId="0">
      <selection activeCell="K36" sqref="K36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14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87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3.25" customHeight="1" x14ac:dyDescent="0.2">
      <c r="A7" s="188" t="s">
        <v>130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59" t="s">
        <v>88</v>
      </c>
      <c r="C8" s="53">
        <v>18000</v>
      </c>
      <c r="D8" s="54" t="s">
        <v>89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22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27" customHeight="1" x14ac:dyDescent="0.2">
      <c r="A11" s="188" t="s">
        <v>90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90"/>
    </row>
    <row r="12" spans="1:13" ht="19.5" customHeight="1" x14ac:dyDescent="0.2">
      <c r="A12" s="52">
        <v>2</v>
      </c>
      <c r="B12" s="59" t="s">
        <v>91</v>
      </c>
      <c r="C12" s="53">
        <v>1000</v>
      </c>
      <c r="D12" s="54" t="s">
        <v>80</v>
      </c>
      <c r="E12" s="55"/>
      <c r="F12" s="56"/>
      <c r="G12" s="56"/>
      <c r="H12" s="57"/>
      <c r="I12" s="57"/>
      <c r="J12" s="58">
        <f>C12*F12</f>
        <v>0</v>
      </c>
      <c r="K12" s="57">
        <f>(G12-F12)*C12</f>
        <v>0</v>
      </c>
      <c r="L12" s="58">
        <f>G12*C12</f>
        <v>0</v>
      </c>
      <c r="M12" s="15"/>
    </row>
    <row r="13" spans="1:13" ht="14.25" customHeight="1" x14ac:dyDescent="0.2">
      <c r="A13" s="22"/>
      <c r="B13" s="47" t="s">
        <v>10</v>
      </c>
      <c r="C13" s="29" t="s">
        <v>11</v>
      </c>
      <c r="D13" s="30" t="s">
        <v>11</v>
      </c>
      <c r="E13" s="24"/>
      <c r="F13" s="24"/>
      <c r="G13" s="24"/>
      <c r="H13" s="25"/>
      <c r="I13" s="25"/>
      <c r="J13" s="26">
        <f>SUM(J12:J12)</f>
        <v>0</v>
      </c>
      <c r="K13" s="27">
        <f>SUM(K12:K12)</f>
        <v>0</v>
      </c>
      <c r="L13" s="26">
        <f>SUM(L12:L12)</f>
        <v>0</v>
      </c>
      <c r="M13" s="28"/>
    </row>
    <row r="15" spans="1:13" ht="24" customHeight="1" x14ac:dyDescent="0.2">
      <c r="A15" s="188" t="s">
        <v>141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90"/>
    </row>
    <row r="16" spans="1:13" ht="18.75" customHeight="1" x14ac:dyDescent="0.2">
      <c r="A16" s="52">
        <v>3</v>
      </c>
      <c r="B16" s="59" t="s">
        <v>140</v>
      </c>
      <c r="C16" s="53">
        <v>4000</v>
      </c>
      <c r="D16" s="54" t="s">
        <v>80</v>
      </c>
      <c r="E16" s="55"/>
      <c r="F16" s="56"/>
      <c r="G16" s="56"/>
      <c r="H16" s="57"/>
      <c r="I16" s="57"/>
      <c r="J16" s="58">
        <f>C16*F16</f>
        <v>0</v>
      </c>
      <c r="K16" s="57">
        <f>(G16-F16)*C16</f>
        <v>0</v>
      </c>
      <c r="L16" s="58">
        <f>G16*C16</f>
        <v>0</v>
      </c>
      <c r="M16" s="15"/>
    </row>
    <row r="17" spans="1:13" ht="14.25" customHeight="1" x14ac:dyDescent="0.2">
      <c r="A17" s="22"/>
      <c r="B17" s="47" t="s">
        <v>10</v>
      </c>
      <c r="C17" s="29" t="s">
        <v>11</v>
      </c>
      <c r="D17" s="30" t="s">
        <v>11</v>
      </c>
      <c r="E17" s="24"/>
      <c r="F17" s="24"/>
      <c r="G17" s="24"/>
      <c r="H17" s="25"/>
      <c r="I17" s="25"/>
      <c r="J17" s="26">
        <f>SUM(J16:J16)</f>
        <v>0</v>
      </c>
      <c r="K17" s="27">
        <f>SUM(K16:K16)</f>
        <v>0</v>
      </c>
      <c r="L17" s="26">
        <f>SUM(L16:L16)</f>
        <v>0</v>
      </c>
      <c r="M17" s="28"/>
    </row>
    <row r="19" spans="1:13" ht="22.5" customHeight="1" x14ac:dyDescent="0.2">
      <c r="A19" s="188" t="s">
        <v>143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90"/>
    </row>
    <row r="20" spans="1:13" ht="19.5" customHeight="1" x14ac:dyDescent="0.2">
      <c r="A20" s="52">
        <v>4</v>
      </c>
      <c r="B20" s="59" t="s">
        <v>144</v>
      </c>
      <c r="C20" s="53">
        <v>2000</v>
      </c>
      <c r="D20" s="54" t="s">
        <v>80</v>
      </c>
      <c r="E20" s="55"/>
      <c r="F20" s="56"/>
      <c r="G20" s="56"/>
      <c r="H20" s="57"/>
      <c r="I20" s="57"/>
      <c r="J20" s="58">
        <f>C20*F20</f>
        <v>0</v>
      </c>
      <c r="K20" s="57">
        <f>(G20-F20)*C20</f>
        <v>0</v>
      </c>
      <c r="L20" s="58">
        <f>G20*C20</f>
        <v>0</v>
      </c>
      <c r="M20" s="15"/>
    </row>
    <row r="21" spans="1:13" ht="14.25" customHeight="1" x14ac:dyDescent="0.2">
      <c r="A21" s="22"/>
      <c r="B21" s="47" t="s">
        <v>10</v>
      </c>
      <c r="C21" s="29" t="s">
        <v>11</v>
      </c>
      <c r="D21" s="30" t="s">
        <v>11</v>
      </c>
      <c r="E21" s="24"/>
      <c r="F21" s="24"/>
      <c r="G21" s="24"/>
      <c r="H21" s="25"/>
      <c r="I21" s="25"/>
      <c r="J21" s="26">
        <f>SUM(J20:J20)</f>
        <v>0</v>
      </c>
      <c r="K21" s="27">
        <f>SUM(K20:K20)</f>
        <v>0</v>
      </c>
      <c r="L21" s="26">
        <f>SUM(L20:L20)</f>
        <v>0</v>
      </c>
      <c r="M21" s="28"/>
    </row>
    <row r="23" spans="1:13" ht="19.5" customHeight="1" x14ac:dyDescent="0.2">
      <c r="A23" s="188" t="s">
        <v>146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90"/>
    </row>
    <row r="24" spans="1:13" ht="17.25" customHeight="1" x14ac:dyDescent="0.2">
      <c r="A24" s="52">
        <v>5</v>
      </c>
      <c r="B24" s="59" t="s">
        <v>145</v>
      </c>
      <c r="C24" s="53">
        <v>500</v>
      </c>
      <c r="D24" s="54" t="s">
        <v>80</v>
      </c>
      <c r="E24" s="55"/>
      <c r="F24" s="56"/>
      <c r="G24" s="56"/>
      <c r="H24" s="57"/>
      <c r="I24" s="57"/>
      <c r="J24" s="58">
        <f>C24*F24</f>
        <v>0</v>
      </c>
      <c r="K24" s="57">
        <f>(G24-F24)*C24</f>
        <v>0</v>
      </c>
      <c r="L24" s="58">
        <f>G24*C24</f>
        <v>0</v>
      </c>
      <c r="M24" s="15"/>
    </row>
    <row r="25" spans="1:13" ht="14.25" customHeight="1" x14ac:dyDescent="0.2">
      <c r="A25" s="22"/>
      <c r="B25" s="47" t="s">
        <v>10</v>
      </c>
      <c r="C25" s="29" t="s">
        <v>11</v>
      </c>
      <c r="D25" s="30" t="s">
        <v>11</v>
      </c>
      <c r="E25" s="24"/>
      <c r="F25" s="24"/>
      <c r="G25" s="24"/>
      <c r="H25" s="25"/>
      <c r="I25" s="25"/>
      <c r="J25" s="26">
        <f>SUM(J24:J24)</f>
        <v>0</v>
      </c>
      <c r="K25" s="27">
        <f>SUM(K24:K24)</f>
        <v>0</v>
      </c>
      <c r="L25" s="26">
        <f>SUM(L24:L24)</f>
        <v>0</v>
      </c>
      <c r="M25" s="28"/>
    </row>
    <row r="27" spans="1:13" ht="18" customHeight="1" x14ac:dyDescent="0.2">
      <c r="A27" s="188" t="s">
        <v>156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90"/>
    </row>
    <row r="28" spans="1:13" ht="18.75" customHeight="1" x14ac:dyDescent="0.2">
      <c r="A28" s="52">
        <v>6</v>
      </c>
      <c r="B28" s="59" t="s">
        <v>236</v>
      </c>
      <c r="C28" s="53">
        <v>5000</v>
      </c>
      <c r="D28" s="54" t="s">
        <v>80</v>
      </c>
      <c r="E28" s="55"/>
      <c r="F28" s="56"/>
      <c r="G28" s="56"/>
      <c r="H28" s="57"/>
      <c r="I28" s="57"/>
      <c r="J28" s="58">
        <f>C28*F28</f>
        <v>0</v>
      </c>
      <c r="K28" s="57">
        <f>(G28-F28)*C28</f>
        <v>0</v>
      </c>
      <c r="L28" s="58">
        <f>G28*C28</f>
        <v>0</v>
      </c>
      <c r="M28" s="15"/>
    </row>
    <row r="29" spans="1:13" ht="14.25" customHeight="1" x14ac:dyDescent="0.2">
      <c r="A29" s="22"/>
      <c r="B29" s="47" t="s">
        <v>10</v>
      </c>
      <c r="C29" s="29" t="s">
        <v>11</v>
      </c>
      <c r="D29" s="30" t="s">
        <v>11</v>
      </c>
      <c r="E29" s="24"/>
      <c r="F29" s="24"/>
      <c r="G29" s="24"/>
      <c r="H29" s="25"/>
      <c r="I29" s="25"/>
      <c r="J29" s="26">
        <f>SUM(J28:J28)</f>
        <v>0</v>
      </c>
      <c r="K29" s="27">
        <f>SUM(K28:K28)</f>
        <v>0</v>
      </c>
      <c r="L29" s="26">
        <f>SUM(L28:L28)</f>
        <v>0</v>
      </c>
      <c r="M29" s="28"/>
    </row>
    <row r="31" spans="1:13" ht="24" customHeight="1" x14ac:dyDescent="0.2">
      <c r="A31" s="188" t="s">
        <v>157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90"/>
    </row>
    <row r="32" spans="1:13" ht="21" customHeight="1" x14ac:dyDescent="0.2">
      <c r="A32" s="52">
        <v>7</v>
      </c>
      <c r="B32" s="59" t="s">
        <v>158</v>
      </c>
      <c r="C32" s="53">
        <v>20000</v>
      </c>
      <c r="D32" s="54" t="s">
        <v>80</v>
      </c>
      <c r="E32" s="55"/>
      <c r="F32" s="56"/>
      <c r="G32" s="56"/>
      <c r="H32" s="57"/>
      <c r="I32" s="57"/>
      <c r="J32" s="58">
        <f>C32*F32</f>
        <v>0</v>
      </c>
      <c r="K32" s="57">
        <f>(G32-F32)*C32</f>
        <v>0</v>
      </c>
      <c r="L32" s="58">
        <f>G32*C32</f>
        <v>0</v>
      </c>
      <c r="M32" s="15"/>
    </row>
    <row r="33" spans="1:13" ht="14.25" customHeight="1" x14ac:dyDescent="0.2">
      <c r="A33" s="22"/>
      <c r="B33" s="47" t="s">
        <v>10</v>
      </c>
      <c r="C33" s="29" t="s">
        <v>11</v>
      </c>
      <c r="D33" s="30" t="s">
        <v>11</v>
      </c>
      <c r="E33" s="24"/>
      <c r="F33" s="24"/>
      <c r="G33" s="24"/>
      <c r="H33" s="25"/>
      <c r="I33" s="25"/>
      <c r="J33" s="26">
        <f>SUM(J32:J32)</f>
        <v>0</v>
      </c>
      <c r="K33" s="27">
        <f>SUM(K32:K32)</f>
        <v>0</v>
      </c>
      <c r="L33" s="26">
        <f>SUM(L32:L32)</f>
        <v>0</v>
      </c>
      <c r="M33" s="28"/>
    </row>
    <row r="35" spans="1:13" ht="19.5" customHeight="1" x14ac:dyDescent="0.2">
      <c r="A35" s="188" t="s">
        <v>180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90"/>
    </row>
    <row r="36" spans="1:13" ht="15" customHeight="1" x14ac:dyDescent="0.2">
      <c r="A36" s="52">
        <v>8</v>
      </c>
      <c r="B36" s="59" t="s">
        <v>181</v>
      </c>
      <c r="C36" s="53">
        <v>1500</v>
      </c>
      <c r="D36" s="54" t="s">
        <v>80</v>
      </c>
      <c r="E36" s="55"/>
      <c r="F36" s="56"/>
      <c r="G36" s="56"/>
      <c r="H36" s="57"/>
      <c r="I36" s="57"/>
      <c r="J36" s="58">
        <f>C36*F36</f>
        <v>0</v>
      </c>
      <c r="K36" s="57">
        <f>(G36-F36)*C36</f>
        <v>0</v>
      </c>
      <c r="L36" s="58">
        <f>G36*C36</f>
        <v>0</v>
      </c>
      <c r="M36" s="15"/>
    </row>
    <row r="37" spans="1:13" ht="14.25" customHeight="1" x14ac:dyDescent="0.2">
      <c r="A37" s="22"/>
      <c r="B37" s="47" t="s">
        <v>10</v>
      </c>
      <c r="C37" s="29" t="s">
        <v>11</v>
      </c>
      <c r="D37" s="30" t="s">
        <v>11</v>
      </c>
      <c r="E37" s="24"/>
      <c r="F37" s="24"/>
      <c r="G37" s="24"/>
      <c r="H37" s="25"/>
      <c r="I37" s="25"/>
      <c r="J37" s="26">
        <f>SUM(J36:J36)</f>
        <v>0</v>
      </c>
      <c r="K37" s="27">
        <f>SUM(K36:K36)</f>
        <v>0</v>
      </c>
      <c r="L37" s="26">
        <f>SUM(L36:L36)</f>
        <v>0</v>
      </c>
      <c r="M37" s="28"/>
    </row>
  </sheetData>
  <mergeCells count="9">
    <mergeCell ref="A35:M35"/>
    <mergeCell ref="A23:M23"/>
    <mergeCell ref="A27:M27"/>
    <mergeCell ref="A31:M31"/>
    <mergeCell ref="C4:K4"/>
    <mergeCell ref="A7:M7"/>
    <mergeCell ref="A11:M11"/>
    <mergeCell ref="A15:M15"/>
    <mergeCell ref="A19:M19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M19"/>
  <sheetViews>
    <sheetView topLeftCell="A7" workbookViewId="0">
      <selection activeCell="A18" sqref="A18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15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300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43.5" customHeight="1" x14ac:dyDescent="0.2">
      <c r="A7" s="188" t="s">
        <v>301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59" t="s">
        <v>92</v>
      </c>
      <c r="C8" s="53">
        <v>2000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22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2" spans="1:13" ht="98.25" customHeight="1" x14ac:dyDescent="0.2">
      <c r="A12" s="188" t="s">
        <v>302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90"/>
    </row>
    <row r="13" spans="1:13" ht="14.25" customHeight="1" x14ac:dyDescent="0.2">
      <c r="A13" s="52">
        <v>2</v>
      </c>
      <c r="B13" s="87" t="s">
        <v>142</v>
      </c>
      <c r="C13" s="53">
        <v>10000</v>
      </c>
      <c r="D13" s="54" t="s">
        <v>80</v>
      </c>
      <c r="E13" s="55"/>
      <c r="F13" s="56"/>
      <c r="G13" s="56"/>
      <c r="H13" s="57"/>
      <c r="I13" s="57"/>
      <c r="J13" s="58">
        <f>C13*F13</f>
        <v>0</v>
      </c>
      <c r="K13" s="57">
        <f>(G13-F13)*C13</f>
        <v>0</v>
      </c>
      <c r="L13" s="58">
        <f>G13*C13</f>
        <v>0</v>
      </c>
      <c r="M13" s="15"/>
    </row>
    <row r="14" spans="1:13" ht="14.25" customHeight="1" x14ac:dyDescent="0.2">
      <c r="A14" s="77"/>
      <c r="B14" s="47" t="s">
        <v>10</v>
      </c>
      <c r="C14" s="29" t="s">
        <v>11</v>
      </c>
      <c r="D14" s="30" t="s">
        <v>11</v>
      </c>
      <c r="E14" s="24"/>
      <c r="F14" s="24"/>
      <c r="G14" s="24"/>
      <c r="H14" s="25"/>
      <c r="I14" s="25"/>
      <c r="J14" s="26">
        <f>SUM(J13:J13)</f>
        <v>0</v>
      </c>
      <c r="K14" s="27">
        <f>SUM(K13:K13)</f>
        <v>0</v>
      </c>
      <c r="L14" s="26">
        <f>SUM(L13:L13)</f>
        <v>0</v>
      </c>
      <c r="M14" s="28"/>
    </row>
    <row r="17" spans="1:13" ht="182.25" customHeight="1" x14ac:dyDescent="0.2">
      <c r="A17" s="188" t="s">
        <v>303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90"/>
    </row>
    <row r="18" spans="1:13" ht="18" customHeight="1" x14ac:dyDescent="0.2">
      <c r="A18" s="52">
        <v>3</v>
      </c>
      <c r="B18" s="87" t="s">
        <v>299</v>
      </c>
      <c r="C18" s="53">
        <v>600</v>
      </c>
      <c r="D18" s="54" t="s">
        <v>80</v>
      </c>
      <c r="E18" s="55"/>
      <c r="F18" s="56"/>
      <c r="G18" s="56"/>
      <c r="H18" s="57"/>
      <c r="I18" s="57"/>
      <c r="J18" s="58">
        <f>C18*F18</f>
        <v>0</v>
      </c>
      <c r="K18" s="57">
        <f>(G18-F18)*C18</f>
        <v>0</v>
      </c>
      <c r="L18" s="58">
        <f>G18*C18</f>
        <v>0</v>
      </c>
      <c r="M18" s="15"/>
    </row>
    <row r="19" spans="1:13" ht="14.25" customHeight="1" x14ac:dyDescent="0.2">
      <c r="A19" s="77"/>
      <c r="B19" s="47" t="s">
        <v>10</v>
      </c>
      <c r="C19" s="29" t="s">
        <v>11</v>
      </c>
      <c r="D19" s="30" t="s">
        <v>11</v>
      </c>
      <c r="E19" s="24"/>
      <c r="F19" s="24"/>
      <c r="G19" s="24"/>
      <c r="H19" s="25"/>
      <c r="I19" s="25"/>
      <c r="J19" s="26">
        <f>SUM(J18:J18)</f>
        <v>0</v>
      </c>
      <c r="K19" s="27">
        <f>SUM(K18:K18)</f>
        <v>0</v>
      </c>
      <c r="L19" s="26">
        <f>SUM(L18:L18)</f>
        <v>0</v>
      </c>
      <c r="M19" s="28"/>
    </row>
  </sheetData>
  <mergeCells count="4">
    <mergeCell ref="C4:K4"/>
    <mergeCell ref="A7:M7"/>
    <mergeCell ref="A12:M12"/>
    <mergeCell ref="A17:M1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M11"/>
  <sheetViews>
    <sheetView workbookViewId="0">
      <selection activeCell="G17" sqref="G17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16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93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1" customHeight="1" x14ac:dyDescent="0.2">
      <c r="A7" s="188" t="s">
        <v>97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94</v>
      </c>
      <c r="C8" s="53">
        <v>3000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27.75" customHeight="1" x14ac:dyDescent="0.2">
      <c r="A9" s="79">
        <v>2</v>
      </c>
      <c r="B9" s="86" t="s">
        <v>95</v>
      </c>
      <c r="C9" s="80">
        <v>800</v>
      </c>
      <c r="D9" s="81" t="s">
        <v>80</v>
      </c>
      <c r="E9" s="82"/>
      <c r="F9" s="83"/>
      <c r="G9" s="83"/>
      <c r="H9" s="84"/>
      <c r="I9" s="84"/>
      <c r="J9" s="58">
        <f>C9*F9</f>
        <v>0</v>
      </c>
      <c r="K9" s="57">
        <f t="shared" ref="K9:K10" si="0">(G9-F9)*C9</f>
        <v>0</v>
      </c>
      <c r="L9" s="58">
        <f>G9*C9</f>
        <v>0</v>
      </c>
      <c r="M9" s="85"/>
    </row>
    <row r="10" spans="1:13" ht="27.75" customHeight="1" x14ac:dyDescent="0.2">
      <c r="A10" s="78">
        <v>3</v>
      </c>
      <c r="B10" s="88" t="s">
        <v>96</v>
      </c>
      <c r="C10" s="64">
        <v>1000</v>
      </c>
      <c r="D10" s="65" t="s">
        <v>80</v>
      </c>
      <c r="E10" s="66"/>
      <c r="F10" s="67"/>
      <c r="G10" s="67"/>
      <c r="H10" s="68"/>
      <c r="I10" s="68"/>
      <c r="J10" s="58">
        <f>C10*F10</f>
        <v>0</v>
      </c>
      <c r="K10" s="57">
        <f t="shared" si="0"/>
        <v>0</v>
      </c>
      <c r="L10" s="58">
        <f>G10*C10</f>
        <v>0</v>
      </c>
      <c r="M10" s="70"/>
    </row>
    <row r="11" spans="1:13" ht="12.75" x14ac:dyDescent="0.2">
      <c r="A11" s="77"/>
      <c r="B11" s="47" t="s">
        <v>10</v>
      </c>
      <c r="C11" s="29" t="s">
        <v>11</v>
      </c>
      <c r="D11" s="30" t="s">
        <v>11</v>
      </c>
      <c r="E11" s="24"/>
      <c r="F11" s="24"/>
      <c r="G11" s="24"/>
      <c r="H11" s="25"/>
      <c r="I11" s="25"/>
      <c r="J11" s="26">
        <f>SUM(J8:J10)</f>
        <v>0</v>
      </c>
      <c r="K11" s="27">
        <f>SUM(K8:K10)</f>
        <v>0</v>
      </c>
      <c r="L11" s="26">
        <f>SUM(L8:L10)</f>
        <v>0</v>
      </c>
      <c r="M11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M10"/>
  <sheetViews>
    <sheetView zoomScale="120" zoomScaleNormal="120" zoomScalePageLayoutView="120" workbookViewId="0">
      <selection activeCell="K8" sqref="K8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17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98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5.1" customHeight="1" x14ac:dyDescent="0.2">
      <c r="A7" s="188" t="s">
        <v>101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9.1" customHeight="1" x14ac:dyDescent="0.2">
      <c r="A8" s="52">
        <v>1</v>
      </c>
      <c r="B8" s="151" t="s">
        <v>99</v>
      </c>
      <c r="C8" s="53">
        <v>1500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27.75" customHeight="1" x14ac:dyDescent="0.2">
      <c r="A9" s="79">
        <v>2</v>
      </c>
      <c r="B9" s="152" t="s">
        <v>100</v>
      </c>
      <c r="C9" s="80">
        <v>1500</v>
      </c>
      <c r="D9" s="81" t="s">
        <v>80</v>
      </c>
      <c r="E9" s="82"/>
      <c r="F9" s="83"/>
      <c r="G9" s="83"/>
      <c r="H9" s="84"/>
      <c r="I9" s="84"/>
      <c r="J9" s="58">
        <f>C9*F9</f>
        <v>0</v>
      </c>
      <c r="K9" s="57">
        <f>(G9-F9)*C9</f>
        <v>0</v>
      </c>
      <c r="L9" s="58">
        <f>G9*C9</f>
        <v>0</v>
      </c>
      <c r="M9" s="85"/>
    </row>
    <row r="10" spans="1:13" ht="12.75" x14ac:dyDescent="0.2">
      <c r="A10" s="77"/>
      <c r="B10" s="47" t="s">
        <v>10</v>
      </c>
      <c r="C10" s="29" t="s">
        <v>11</v>
      </c>
      <c r="D10" s="30" t="s">
        <v>11</v>
      </c>
      <c r="E10" s="24"/>
      <c r="F10" s="24"/>
      <c r="G10" s="24"/>
      <c r="H10" s="25"/>
      <c r="I10" s="25"/>
      <c r="J10" s="26">
        <f>SUM(J8:J9)</f>
        <v>0</v>
      </c>
      <c r="K10" s="27">
        <f>SUM(K8:K9)</f>
        <v>0</v>
      </c>
      <c r="L10" s="26">
        <f>SUM(L8:L9)</f>
        <v>0</v>
      </c>
      <c r="M10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M13"/>
  <sheetViews>
    <sheetView zoomScale="120" zoomScaleNormal="120" zoomScalePageLayoutView="120" workbookViewId="0">
      <selection activeCell="K13" sqref="K13"/>
    </sheetView>
  </sheetViews>
  <sheetFormatPr defaultColWidth="8.85546875" defaultRowHeight="14.25" customHeight="1" x14ac:dyDescent="0.2"/>
  <cols>
    <col min="1" max="1" width="4.7109375" style="75" customWidth="1"/>
    <col min="2" max="2" width="32.42578125" style="75" customWidth="1"/>
    <col min="3" max="3" width="14.42578125" style="75" customWidth="1"/>
    <col min="4" max="4" width="11.42578125" style="75" customWidth="1"/>
    <col min="5" max="7" width="15.140625" style="75" customWidth="1"/>
    <col min="8" max="8" width="13" style="75" customWidth="1"/>
    <col min="9" max="9" width="14.7109375" style="75" customWidth="1"/>
    <col min="10" max="10" width="14.42578125" style="75" customWidth="1"/>
    <col min="11" max="11" width="12.28515625" style="75" customWidth="1"/>
    <col min="12" max="12" width="14.42578125" style="75" customWidth="1"/>
    <col min="13" max="13" width="13.28515625" style="75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18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113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0" customHeight="1" x14ac:dyDescent="0.2">
      <c r="A7" s="188" t="s">
        <v>237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30.95" customHeight="1" x14ac:dyDescent="0.2">
      <c r="A8" s="52">
        <v>1</v>
      </c>
      <c r="B8" s="151" t="s">
        <v>102</v>
      </c>
      <c r="C8" s="53">
        <v>150</v>
      </c>
      <c r="D8" s="54" t="s">
        <v>44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30.95" customHeight="1" x14ac:dyDescent="0.2">
      <c r="A11" s="188" t="s">
        <v>114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90"/>
    </row>
    <row r="12" spans="1:13" ht="33" customHeight="1" x14ac:dyDescent="0.2">
      <c r="A12" s="52">
        <v>2</v>
      </c>
      <c r="B12" s="151" t="s">
        <v>115</v>
      </c>
      <c r="C12" s="53">
        <v>200</v>
      </c>
      <c r="D12" s="54" t="s">
        <v>44</v>
      </c>
      <c r="E12" s="55"/>
      <c r="F12" s="56"/>
      <c r="G12" s="56"/>
      <c r="H12" s="57"/>
      <c r="I12" s="57"/>
      <c r="J12" s="58">
        <f>C12*F12</f>
        <v>0</v>
      </c>
      <c r="K12" s="57">
        <f>(G12-F12)*C12</f>
        <v>0</v>
      </c>
      <c r="L12" s="58">
        <f>G12*C12</f>
        <v>0</v>
      </c>
      <c r="M12" s="15"/>
    </row>
    <row r="13" spans="1:13" ht="17.100000000000001" customHeight="1" x14ac:dyDescent="0.2">
      <c r="A13" s="77"/>
      <c r="B13" s="47" t="s">
        <v>10</v>
      </c>
      <c r="C13" s="29" t="s">
        <v>11</v>
      </c>
      <c r="D13" s="30" t="s">
        <v>11</v>
      </c>
      <c r="E13" s="24"/>
      <c r="F13" s="24"/>
      <c r="G13" s="24"/>
      <c r="H13" s="25"/>
      <c r="I13" s="25"/>
      <c r="J13" s="26">
        <f>SUM(J12:J12)</f>
        <v>0</v>
      </c>
      <c r="K13" s="27">
        <f>SUM(K12:K12)</f>
        <v>0</v>
      </c>
      <c r="L13" s="26">
        <f>SUM(L12:L12)</f>
        <v>0</v>
      </c>
      <c r="M13" s="28"/>
    </row>
  </sheetData>
  <mergeCells count="3">
    <mergeCell ref="C4:K4"/>
    <mergeCell ref="A7:M7"/>
    <mergeCell ref="A11:M11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M9"/>
  <sheetViews>
    <sheetView zoomScale="130" zoomScaleNormal="130" zoomScalePageLayoutView="130" workbookViewId="0">
      <selection activeCell="K8" sqref="K8"/>
    </sheetView>
  </sheetViews>
  <sheetFormatPr defaultColWidth="8.85546875" defaultRowHeight="14.25" customHeight="1" x14ac:dyDescent="0.2"/>
  <cols>
    <col min="1" max="1" width="4.7109375" style="75" customWidth="1"/>
    <col min="2" max="2" width="32.42578125" style="75" customWidth="1"/>
    <col min="3" max="3" width="14.42578125" style="75" customWidth="1"/>
    <col min="4" max="4" width="11.42578125" style="75" customWidth="1"/>
    <col min="5" max="7" width="15.140625" style="75" customWidth="1"/>
    <col min="8" max="8" width="13" style="75" customWidth="1"/>
    <col min="9" max="9" width="14.7109375" style="75" customWidth="1"/>
    <col min="10" max="10" width="14.42578125" style="75" customWidth="1"/>
    <col min="11" max="11" width="12.28515625" style="75" customWidth="1"/>
    <col min="12" max="12" width="14.42578125" style="75" customWidth="1"/>
    <col min="13" max="13" width="13.28515625" style="75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19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103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0" customHeight="1" x14ac:dyDescent="0.2">
      <c r="A7" s="188" t="s">
        <v>238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104</v>
      </c>
      <c r="C8" s="53">
        <v>500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2"/>
  <sheetViews>
    <sheetView workbookViewId="0">
      <selection activeCell="E36" sqref="E36"/>
    </sheetView>
  </sheetViews>
  <sheetFormatPr defaultColWidth="8.85546875" defaultRowHeight="14.25" customHeight="1" x14ac:dyDescent="0.2"/>
  <cols>
    <col min="1" max="1" width="4.7109375" style="1" customWidth="1"/>
    <col min="2" max="2" width="32.42578125" style="1" customWidth="1"/>
    <col min="3" max="3" width="14.42578125" style="1" customWidth="1"/>
    <col min="4" max="4" width="11.42578125" style="1" customWidth="1"/>
    <col min="5" max="7" width="15.140625" style="1" customWidth="1"/>
    <col min="8" max="8" width="13" style="1" customWidth="1"/>
    <col min="9" max="9" width="14.7109375" style="1" customWidth="1"/>
    <col min="10" max="10" width="14.42578125" style="1" customWidth="1"/>
    <col min="11" max="11" width="12.28515625" style="1" customWidth="1"/>
    <col min="12" max="12" width="14.42578125" style="1" customWidth="1"/>
    <col min="13" max="13" width="13.28515625" style="1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23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6.25" customHeight="1" x14ac:dyDescent="0.2">
      <c r="A7" s="188" t="s">
        <v>32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5.5" x14ac:dyDescent="0.2">
      <c r="A8" s="52">
        <v>1</v>
      </c>
      <c r="B8" s="31" t="s">
        <v>24</v>
      </c>
      <c r="C8" s="53">
        <v>300</v>
      </c>
      <c r="D8" s="54" t="s">
        <v>16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25.5" x14ac:dyDescent="0.2">
      <c r="A9" s="9">
        <v>2</v>
      </c>
      <c r="B9" s="31" t="s">
        <v>25</v>
      </c>
      <c r="C9" s="10">
        <v>300</v>
      </c>
      <c r="D9" s="11" t="s">
        <v>16</v>
      </c>
      <c r="E9" s="12"/>
      <c r="F9" s="56"/>
      <c r="G9" s="56"/>
      <c r="H9" s="57"/>
      <c r="I9" s="57"/>
      <c r="J9" s="14">
        <f t="shared" ref="J9:J15" si="0">C9*F9</f>
        <v>0</v>
      </c>
      <c r="K9" s="57">
        <f t="shared" ref="K9:K15" si="1">(G9-F9)*C9</f>
        <v>0</v>
      </c>
      <c r="L9" s="14">
        <f t="shared" ref="L9:L15" si="2">G9*C9</f>
        <v>0</v>
      </c>
      <c r="M9" s="16"/>
    </row>
    <row r="10" spans="1:13" ht="25.5" x14ac:dyDescent="0.2">
      <c r="A10" s="9">
        <v>3</v>
      </c>
      <c r="B10" s="32" t="s">
        <v>26</v>
      </c>
      <c r="C10" s="10">
        <v>300</v>
      </c>
      <c r="D10" s="11" t="s">
        <v>16</v>
      </c>
      <c r="E10" s="12"/>
      <c r="F10" s="56"/>
      <c r="G10" s="56"/>
      <c r="H10" s="57"/>
      <c r="I10" s="57"/>
      <c r="J10" s="14">
        <f t="shared" si="0"/>
        <v>0</v>
      </c>
      <c r="K10" s="57">
        <f t="shared" si="1"/>
        <v>0</v>
      </c>
      <c r="L10" s="14">
        <f t="shared" si="2"/>
        <v>0</v>
      </c>
      <c r="M10" s="16"/>
    </row>
    <row r="11" spans="1:13" ht="25.5" x14ac:dyDescent="0.2">
      <c r="A11" s="9">
        <v>4</v>
      </c>
      <c r="B11" s="32" t="s">
        <v>27</v>
      </c>
      <c r="C11" s="17">
        <v>300</v>
      </c>
      <c r="D11" s="11" t="s">
        <v>16</v>
      </c>
      <c r="E11" s="12"/>
      <c r="F11" s="56"/>
      <c r="G11" s="56"/>
      <c r="H11" s="57"/>
      <c r="I11" s="57"/>
      <c r="J11" s="14">
        <f t="shared" si="0"/>
        <v>0</v>
      </c>
      <c r="K11" s="57">
        <f t="shared" si="1"/>
        <v>0</v>
      </c>
      <c r="L11" s="14">
        <f t="shared" si="2"/>
        <v>0</v>
      </c>
      <c r="M11" s="16"/>
    </row>
    <row r="12" spans="1:13" ht="25.5" x14ac:dyDescent="0.2">
      <c r="A12" s="45">
        <v>5</v>
      </c>
      <c r="B12" s="32" t="s">
        <v>28</v>
      </c>
      <c r="C12" s="46">
        <v>300</v>
      </c>
      <c r="D12" s="11" t="s">
        <v>16</v>
      </c>
      <c r="E12" s="43"/>
      <c r="F12" s="56"/>
      <c r="G12" s="56"/>
      <c r="H12" s="57"/>
      <c r="I12" s="57"/>
      <c r="J12" s="14">
        <f t="shared" si="0"/>
        <v>0</v>
      </c>
      <c r="K12" s="57">
        <f t="shared" si="1"/>
        <v>0</v>
      </c>
      <c r="L12" s="14">
        <f t="shared" si="2"/>
        <v>0</v>
      </c>
      <c r="M12" s="44"/>
    </row>
    <row r="13" spans="1:13" ht="25.5" x14ac:dyDescent="0.2">
      <c r="A13" s="45">
        <v>6</v>
      </c>
      <c r="B13" s="32" t="s">
        <v>29</v>
      </c>
      <c r="C13" s="46">
        <v>300</v>
      </c>
      <c r="D13" s="11" t="s">
        <v>16</v>
      </c>
      <c r="E13" s="43"/>
      <c r="F13" s="56"/>
      <c r="G13" s="56"/>
      <c r="H13" s="57"/>
      <c r="I13" s="57"/>
      <c r="J13" s="14">
        <f t="shared" si="0"/>
        <v>0</v>
      </c>
      <c r="K13" s="57">
        <f t="shared" si="1"/>
        <v>0</v>
      </c>
      <c r="L13" s="14">
        <f t="shared" si="2"/>
        <v>0</v>
      </c>
      <c r="M13" s="44"/>
    </row>
    <row r="14" spans="1:13" ht="25.5" x14ac:dyDescent="0.2">
      <c r="A14" s="45">
        <v>7</v>
      </c>
      <c r="B14" s="32" t="s">
        <v>30</v>
      </c>
      <c r="C14" s="46">
        <v>300</v>
      </c>
      <c r="D14" s="11" t="s">
        <v>16</v>
      </c>
      <c r="E14" s="43"/>
      <c r="F14" s="56"/>
      <c r="G14" s="56"/>
      <c r="H14" s="57"/>
      <c r="I14" s="57"/>
      <c r="J14" s="14">
        <f t="shared" si="0"/>
        <v>0</v>
      </c>
      <c r="K14" s="57">
        <f t="shared" si="1"/>
        <v>0</v>
      </c>
      <c r="L14" s="14">
        <f t="shared" si="2"/>
        <v>0</v>
      </c>
      <c r="M14" s="44"/>
    </row>
    <row r="15" spans="1:13" ht="25.5" x14ac:dyDescent="0.2">
      <c r="A15" s="45">
        <v>8</v>
      </c>
      <c r="B15" s="32" t="s">
        <v>31</v>
      </c>
      <c r="C15" s="46">
        <v>300</v>
      </c>
      <c r="D15" s="11" t="s">
        <v>16</v>
      </c>
      <c r="E15" s="43"/>
      <c r="F15" s="56"/>
      <c r="G15" s="56"/>
      <c r="H15" s="57"/>
      <c r="I15" s="57"/>
      <c r="J15" s="14">
        <f t="shared" si="0"/>
        <v>0</v>
      </c>
      <c r="K15" s="57">
        <f t="shared" si="1"/>
        <v>0</v>
      </c>
      <c r="L15" s="14">
        <f t="shared" si="2"/>
        <v>0</v>
      </c>
      <c r="M15" s="44"/>
    </row>
    <row r="16" spans="1:13" ht="12.75" x14ac:dyDescent="0.2">
      <c r="A16" s="22"/>
      <c r="B16" s="47" t="s">
        <v>10</v>
      </c>
      <c r="C16" s="29" t="s">
        <v>11</v>
      </c>
      <c r="D16" s="30" t="s">
        <v>11</v>
      </c>
      <c r="E16" s="24"/>
      <c r="F16" s="24"/>
      <c r="G16" s="24"/>
      <c r="H16" s="25"/>
      <c r="I16" s="25"/>
      <c r="J16" s="26">
        <f>SUM(J8:J15)</f>
        <v>0</v>
      </c>
      <c r="K16" s="27">
        <f>SUM(K8:K15)</f>
        <v>0</v>
      </c>
      <c r="L16" s="26">
        <f>SUM(L8:L15)</f>
        <v>0</v>
      </c>
      <c r="M16" s="28"/>
    </row>
    <row r="18" spans="1:13" ht="23.25" customHeight="1" x14ac:dyDescent="0.2">
      <c r="A18" s="191" t="s">
        <v>37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3"/>
    </row>
    <row r="19" spans="1:13" ht="19.5" customHeight="1" x14ac:dyDescent="0.2">
      <c r="A19" s="194" t="s">
        <v>38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6"/>
    </row>
    <row r="20" spans="1:13" ht="24" customHeight="1" x14ac:dyDescent="0.2">
      <c r="A20" s="52">
        <v>9</v>
      </c>
      <c r="B20" s="59" t="s">
        <v>39</v>
      </c>
      <c r="C20" s="53">
        <v>2000</v>
      </c>
      <c r="D20" s="54" t="s">
        <v>16</v>
      </c>
      <c r="E20" s="55"/>
      <c r="F20" s="56"/>
      <c r="G20" s="56"/>
      <c r="H20" s="57"/>
      <c r="I20" s="57"/>
      <c r="J20" s="58">
        <f>C20*F20</f>
        <v>0</v>
      </c>
      <c r="K20" s="57">
        <f>(G20-F20)*C20</f>
        <v>0</v>
      </c>
      <c r="L20" s="58">
        <f>G20*C20</f>
        <v>0</v>
      </c>
      <c r="M20" s="15"/>
    </row>
    <row r="21" spans="1:13" ht="27" customHeight="1" x14ac:dyDescent="0.2">
      <c r="A21" s="9">
        <v>10</v>
      </c>
      <c r="B21" s="59" t="s">
        <v>40</v>
      </c>
      <c r="C21" s="10">
        <v>2000</v>
      </c>
      <c r="D21" s="11" t="s">
        <v>16</v>
      </c>
      <c r="E21" s="12"/>
      <c r="F21" s="33"/>
      <c r="G21" s="33"/>
      <c r="H21" s="13"/>
      <c r="I21" s="13"/>
      <c r="J21" s="14">
        <f>C21*F21</f>
        <v>0</v>
      </c>
      <c r="K21" s="57">
        <f>(G21-F21)*C21</f>
        <v>0</v>
      </c>
      <c r="L21" s="14">
        <f>G21*C21</f>
        <v>0</v>
      </c>
      <c r="M21" s="16"/>
    </row>
    <row r="22" spans="1:13" ht="14.25" customHeight="1" x14ac:dyDescent="0.2">
      <c r="A22" s="22"/>
      <c r="B22" s="47" t="s">
        <v>10</v>
      </c>
      <c r="C22" s="29" t="s">
        <v>11</v>
      </c>
      <c r="D22" s="30" t="s">
        <v>11</v>
      </c>
      <c r="E22" s="24"/>
      <c r="F22" s="24"/>
      <c r="G22" s="24"/>
      <c r="H22" s="25"/>
      <c r="I22" s="25"/>
      <c r="J22" s="26">
        <f>SUM(J20:J21)</f>
        <v>0</v>
      </c>
      <c r="K22" s="27">
        <f>SUM(K20:K21)</f>
        <v>0</v>
      </c>
      <c r="L22" s="26">
        <f>SUM(L20:L21)</f>
        <v>0</v>
      </c>
      <c r="M22" s="28"/>
    </row>
    <row r="24" spans="1:13" ht="34.5" customHeight="1" x14ac:dyDescent="0.2">
      <c r="A24" s="182" t="s">
        <v>33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4"/>
    </row>
    <row r="25" spans="1:13" ht="26.25" customHeight="1" x14ac:dyDescent="0.2">
      <c r="A25" s="52">
        <v>11</v>
      </c>
      <c r="B25" s="59" t="s">
        <v>34</v>
      </c>
      <c r="C25" s="53">
        <v>3000</v>
      </c>
      <c r="D25" s="54" t="s">
        <v>16</v>
      </c>
      <c r="E25" s="55"/>
      <c r="F25" s="56"/>
      <c r="G25" s="56"/>
      <c r="H25" s="57"/>
      <c r="I25" s="57"/>
      <c r="J25" s="58">
        <f>C25*F25</f>
        <v>0</v>
      </c>
      <c r="K25" s="57">
        <f>(G25-F25)*C25</f>
        <v>0</v>
      </c>
      <c r="L25" s="58">
        <f>G25*C25</f>
        <v>0</v>
      </c>
      <c r="M25" s="15"/>
    </row>
    <row r="26" spans="1:13" ht="25.5" customHeight="1" x14ac:dyDescent="0.2">
      <c r="A26" s="9">
        <v>12</v>
      </c>
      <c r="B26" s="59" t="s">
        <v>35</v>
      </c>
      <c r="C26" s="10">
        <v>3000</v>
      </c>
      <c r="D26" s="11" t="s">
        <v>16</v>
      </c>
      <c r="E26" s="12"/>
      <c r="F26" s="33"/>
      <c r="G26" s="33"/>
      <c r="H26" s="13"/>
      <c r="I26" s="13"/>
      <c r="J26" s="14">
        <f>C26*F26</f>
        <v>0</v>
      </c>
      <c r="K26" s="57">
        <f t="shared" ref="K26:K27" si="3">(G26-F26)*C26</f>
        <v>0</v>
      </c>
      <c r="L26" s="14">
        <f>G26*C26</f>
        <v>0</v>
      </c>
      <c r="M26" s="16"/>
    </row>
    <row r="27" spans="1:13" ht="30.75" customHeight="1" x14ac:dyDescent="0.2">
      <c r="A27" s="9">
        <v>13</v>
      </c>
      <c r="B27" s="59" t="s">
        <v>233</v>
      </c>
      <c r="C27" s="10">
        <v>1000</v>
      </c>
      <c r="D27" s="11" t="s">
        <v>16</v>
      </c>
      <c r="E27" s="12"/>
      <c r="F27" s="33"/>
      <c r="G27" s="33"/>
      <c r="H27" s="13"/>
      <c r="I27" s="13"/>
      <c r="J27" s="14">
        <f>C27*F27</f>
        <v>0</v>
      </c>
      <c r="K27" s="57">
        <f t="shared" si="3"/>
        <v>0</v>
      </c>
      <c r="L27" s="14">
        <f>G27*C27</f>
        <v>0</v>
      </c>
      <c r="M27" s="16"/>
    </row>
    <row r="28" spans="1:13" ht="14.25" customHeight="1" x14ac:dyDescent="0.2">
      <c r="A28" s="22"/>
      <c r="B28" s="47" t="s">
        <v>10</v>
      </c>
      <c r="C28" s="29" t="s">
        <v>11</v>
      </c>
      <c r="D28" s="30" t="s">
        <v>11</v>
      </c>
      <c r="E28" s="24"/>
      <c r="F28" s="24"/>
      <c r="G28" s="24"/>
      <c r="H28" s="25"/>
      <c r="I28" s="25"/>
      <c r="J28" s="26">
        <f>SUM(J25:J27)</f>
        <v>0</v>
      </c>
      <c r="K28" s="27">
        <f>SUM(K25:K27)</f>
        <v>0</v>
      </c>
      <c r="L28" s="26">
        <f>SUM(L25:L27)</f>
        <v>0</v>
      </c>
      <c r="M28" s="28"/>
    </row>
    <row r="30" spans="1:13" ht="14.25" customHeight="1" x14ac:dyDescent="0.2">
      <c r="A30" s="185" t="s">
        <v>42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7"/>
    </row>
    <row r="31" spans="1:13" ht="27" customHeight="1" x14ac:dyDescent="0.2">
      <c r="A31" s="52">
        <v>14</v>
      </c>
      <c r="B31" s="59" t="s">
        <v>36</v>
      </c>
      <c r="C31" s="53">
        <v>500</v>
      </c>
      <c r="D31" s="54" t="s">
        <v>16</v>
      </c>
      <c r="E31" s="55"/>
      <c r="F31" s="56"/>
      <c r="G31" s="56"/>
      <c r="H31" s="57"/>
      <c r="I31" s="57"/>
      <c r="J31" s="58">
        <f>C31*F31</f>
        <v>0</v>
      </c>
      <c r="K31" s="57">
        <f>(G31-F31)*C31</f>
        <v>0</v>
      </c>
      <c r="L31" s="58">
        <f>G31*C31</f>
        <v>0</v>
      </c>
      <c r="M31" s="15"/>
    </row>
    <row r="32" spans="1:13" ht="14.25" customHeight="1" x14ac:dyDescent="0.2">
      <c r="A32" s="22"/>
      <c r="B32" s="47" t="s">
        <v>10</v>
      </c>
      <c r="C32" s="29" t="s">
        <v>11</v>
      </c>
      <c r="D32" s="30" t="s">
        <v>11</v>
      </c>
      <c r="E32" s="24"/>
      <c r="F32" s="24"/>
      <c r="G32" s="24"/>
      <c r="H32" s="25"/>
      <c r="I32" s="25"/>
      <c r="J32" s="26">
        <f>SUM(J31:J31)</f>
        <v>0</v>
      </c>
      <c r="K32" s="27">
        <f>SUM(K31:K31)</f>
        <v>0</v>
      </c>
      <c r="L32" s="26">
        <f>SUM(L31:L31)</f>
        <v>0</v>
      </c>
      <c r="M32" s="28"/>
    </row>
  </sheetData>
  <mergeCells count="6">
    <mergeCell ref="A24:M24"/>
    <mergeCell ref="A30:M30"/>
    <mergeCell ref="C4:K4"/>
    <mergeCell ref="A7:M7"/>
    <mergeCell ref="A18:M18"/>
    <mergeCell ref="A19:M19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M10"/>
  <sheetViews>
    <sheetView zoomScale="130" zoomScaleNormal="130" zoomScalePageLayoutView="130" workbookViewId="0">
      <selection activeCell="K14" sqref="K14"/>
    </sheetView>
  </sheetViews>
  <sheetFormatPr defaultColWidth="8.85546875" defaultRowHeight="14.25" customHeight="1" x14ac:dyDescent="0.2"/>
  <cols>
    <col min="1" max="1" width="4.7109375" style="75" customWidth="1"/>
    <col min="2" max="2" width="32.42578125" style="75" customWidth="1"/>
    <col min="3" max="3" width="14.42578125" style="75" customWidth="1"/>
    <col min="4" max="4" width="11.42578125" style="75" customWidth="1"/>
    <col min="5" max="7" width="15.140625" style="75" customWidth="1"/>
    <col min="8" max="8" width="13" style="75" customWidth="1"/>
    <col min="9" max="9" width="14.7109375" style="75" customWidth="1"/>
    <col min="10" max="10" width="14.42578125" style="75" customWidth="1"/>
    <col min="11" max="11" width="12.28515625" style="75" customWidth="1"/>
    <col min="12" max="12" width="14.42578125" style="75" customWidth="1"/>
    <col min="13" max="13" width="13.28515625" style="75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20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105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0" customHeight="1" x14ac:dyDescent="0.2">
      <c r="A7" s="188" t="s">
        <v>198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106</v>
      </c>
      <c r="C8" s="53">
        <v>300</v>
      </c>
      <c r="D8" s="54" t="s">
        <v>44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27.75" customHeight="1" x14ac:dyDescent="0.2">
      <c r="A9" s="79">
        <v>2</v>
      </c>
      <c r="B9" s="87" t="s">
        <v>107</v>
      </c>
      <c r="C9" s="64">
        <v>300</v>
      </c>
      <c r="D9" s="65" t="s">
        <v>44</v>
      </c>
      <c r="E9" s="66"/>
      <c r="F9" s="67"/>
      <c r="G9" s="67"/>
      <c r="H9" s="68"/>
      <c r="I9" s="68"/>
      <c r="J9" s="58">
        <f>C9*F9</f>
        <v>0</v>
      </c>
      <c r="K9" s="57">
        <f>(G9-F9)*C9</f>
        <v>0</v>
      </c>
      <c r="L9" s="58">
        <f>G9*C9</f>
        <v>0</v>
      </c>
      <c r="M9" s="70"/>
    </row>
    <row r="10" spans="1:13" ht="12.75" x14ac:dyDescent="0.2">
      <c r="A10" s="77"/>
      <c r="B10" s="47" t="s">
        <v>10</v>
      </c>
      <c r="C10" s="29" t="s">
        <v>11</v>
      </c>
      <c r="D10" s="30" t="s">
        <v>11</v>
      </c>
      <c r="E10" s="24"/>
      <c r="F10" s="24"/>
      <c r="G10" s="24"/>
      <c r="H10" s="25"/>
      <c r="I10" s="25"/>
      <c r="J10" s="26">
        <f>SUM(J8:J9)</f>
        <v>0</v>
      </c>
      <c r="K10" s="27">
        <f>SUM(K8:K9)</f>
        <v>0</v>
      </c>
      <c r="L10" s="26">
        <f>SUM(L8:L9)</f>
        <v>0</v>
      </c>
      <c r="M10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M20"/>
  <sheetViews>
    <sheetView zoomScale="130" zoomScaleNormal="130" zoomScalePageLayoutView="130" workbookViewId="0">
      <selection activeCell="K10" sqref="K10"/>
    </sheetView>
  </sheetViews>
  <sheetFormatPr defaultColWidth="8.85546875" defaultRowHeight="14.25" customHeight="1" x14ac:dyDescent="0.2"/>
  <cols>
    <col min="1" max="1" width="4.7109375" style="75" customWidth="1"/>
    <col min="2" max="2" width="32.42578125" style="75" customWidth="1"/>
    <col min="3" max="3" width="14.42578125" style="75" customWidth="1"/>
    <col min="4" max="4" width="11.42578125" style="75" customWidth="1"/>
    <col min="5" max="7" width="15.140625" style="75" customWidth="1"/>
    <col min="8" max="8" width="13" style="75" customWidth="1"/>
    <col min="9" max="9" width="14.7109375" style="75" customWidth="1"/>
    <col min="10" max="10" width="14.42578125" style="75" customWidth="1"/>
    <col min="11" max="11" width="12.28515625" style="75" customWidth="1"/>
    <col min="12" max="12" width="14.42578125" style="75" customWidth="1"/>
    <col min="13" max="13" width="13.28515625" style="75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21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108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1" customHeight="1" x14ac:dyDescent="0.2">
      <c r="A7" s="188" t="s">
        <v>290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63">
        <v>1</v>
      </c>
      <c r="B8" s="132" t="s">
        <v>292</v>
      </c>
      <c r="C8" s="64">
        <v>200</v>
      </c>
      <c r="D8" s="65" t="s">
        <v>80</v>
      </c>
      <c r="E8" s="66"/>
      <c r="F8" s="67"/>
      <c r="G8" s="67"/>
      <c r="H8" s="68"/>
      <c r="I8" s="143"/>
      <c r="J8" s="140">
        <f>C8*F8</f>
        <v>0</v>
      </c>
      <c r="K8" s="139">
        <f>(G8-F8)*C8</f>
        <v>0</v>
      </c>
      <c r="L8" s="140">
        <f>G8*C8</f>
        <v>0</v>
      </c>
      <c r="M8" s="145"/>
    </row>
    <row r="9" spans="1:13" ht="27.75" customHeight="1" x14ac:dyDescent="0.2">
      <c r="A9" s="133">
        <v>2</v>
      </c>
      <c r="B9" s="132" t="s">
        <v>293</v>
      </c>
      <c r="C9" s="135">
        <v>200</v>
      </c>
      <c r="D9" s="136" t="s">
        <v>80</v>
      </c>
      <c r="E9" s="137"/>
      <c r="F9" s="138"/>
      <c r="G9" s="138"/>
      <c r="H9" s="139"/>
      <c r="I9" s="144"/>
      <c r="J9" s="140">
        <f t="shared" ref="J9:J10" si="0">C9*F9</f>
        <v>0</v>
      </c>
      <c r="K9" s="139">
        <f t="shared" ref="K9:K10" si="1">(G9-F9)*C9</f>
        <v>0</v>
      </c>
      <c r="L9" s="140">
        <f t="shared" ref="L9:L10" si="2">G9*C9</f>
        <v>0</v>
      </c>
      <c r="M9" s="146"/>
    </row>
    <row r="10" spans="1:13" ht="27.75" customHeight="1" x14ac:dyDescent="0.2">
      <c r="A10" s="133">
        <v>3</v>
      </c>
      <c r="B10" s="134" t="s">
        <v>291</v>
      </c>
      <c r="C10" s="163">
        <v>200</v>
      </c>
      <c r="D10" s="65" t="s">
        <v>80</v>
      </c>
      <c r="E10" s="66"/>
      <c r="F10" s="67"/>
      <c r="G10" s="67"/>
      <c r="H10" s="68"/>
      <c r="I10" s="143"/>
      <c r="J10" s="140">
        <f t="shared" si="0"/>
        <v>0</v>
      </c>
      <c r="K10" s="139">
        <f t="shared" si="1"/>
        <v>0</v>
      </c>
      <c r="L10" s="140">
        <f t="shared" si="2"/>
        <v>0</v>
      </c>
      <c r="M10" s="145"/>
    </row>
    <row r="11" spans="1:13" ht="12.75" x14ac:dyDescent="0.2">
      <c r="A11" s="77"/>
      <c r="B11" s="47" t="s">
        <v>10</v>
      </c>
      <c r="C11" s="29" t="s">
        <v>11</v>
      </c>
      <c r="D11" s="30" t="s">
        <v>11</v>
      </c>
      <c r="E11" s="24"/>
      <c r="F11" s="24"/>
      <c r="G11" s="24"/>
      <c r="H11" s="25"/>
      <c r="I11" s="25"/>
      <c r="J11" s="117">
        <f>SUM(J8:J10)</f>
        <v>0</v>
      </c>
      <c r="K11" s="118">
        <f>SUM(K8:K10)</f>
        <v>0</v>
      </c>
      <c r="L11" s="117">
        <f>SUM(L8:L10)</f>
        <v>0</v>
      </c>
      <c r="M11" s="28"/>
    </row>
    <row r="13" spans="1:13" ht="30" customHeight="1" x14ac:dyDescent="0.2">
      <c r="A13" s="188" t="s">
        <v>213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90"/>
    </row>
    <row r="14" spans="1:13" ht="27.75" customHeight="1" x14ac:dyDescent="0.2">
      <c r="A14" s="52">
        <v>4</v>
      </c>
      <c r="B14" s="87" t="s">
        <v>110</v>
      </c>
      <c r="C14" s="53">
        <v>200</v>
      </c>
      <c r="D14" s="54" t="s">
        <v>80</v>
      </c>
      <c r="E14" s="55"/>
      <c r="F14" s="56"/>
      <c r="G14" s="56"/>
      <c r="H14" s="57"/>
      <c r="I14" s="57"/>
      <c r="J14" s="58">
        <f>C14*F14</f>
        <v>0</v>
      </c>
      <c r="K14" s="57">
        <f>(G14-F14)*C14</f>
        <v>0</v>
      </c>
      <c r="L14" s="58">
        <f>G14*C14</f>
        <v>0</v>
      </c>
      <c r="M14" s="15"/>
    </row>
    <row r="15" spans="1:13" ht="12.75" x14ac:dyDescent="0.2">
      <c r="A15" s="77"/>
      <c r="B15" s="47" t="s">
        <v>10</v>
      </c>
      <c r="C15" s="29" t="s">
        <v>11</v>
      </c>
      <c r="D15" s="30" t="s">
        <v>11</v>
      </c>
      <c r="E15" s="24"/>
      <c r="F15" s="24"/>
      <c r="G15" s="24"/>
      <c r="H15" s="25"/>
      <c r="I15" s="25"/>
      <c r="J15" s="26">
        <f>SUM(J14:J14)</f>
        <v>0</v>
      </c>
      <c r="K15" s="27">
        <f>SUM(K14:K14)</f>
        <v>0</v>
      </c>
      <c r="L15" s="26">
        <f>SUM(L14:L14)</f>
        <v>0</v>
      </c>
      <c r="M15" s="28"/>
    </row>
    <row r="17" spans="1:13" ht="18.95" customHeight="1" x14ac:dyDescent="0.2">
      <c r="A17" s="188" t="s">
        <v>109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90"/>
    </row>
    <row r="18" spans="1:13" ht="27.95" customHeight="1" x14ac:dyDescent="0.2">
      <c r="A18" s="52">
        <v>5</v>
      </c>
      <c r="B18" s="87" t="s">
        <v>112</v>
      </c>
      <c r="C18" s="53">
        <v>200</v>
      </c>
      <c r="D18" s="54" t="s">
        <v>80</v>
      </c>
      <c r="E18" s="55"/>
      <c r="F18" s="56"/>
      <c r="G18" s="56"/>
      <c r="H18" s="57"/>
      <c r="I18" s="57"/>
      <c r="J18" s="58">
        <f>C18*F18</f>
        <v>0</v>
      </c>
      <c r="K18" s="57">
        <f>(G18-F18)*C18</f>
        <v>0</v>
      </c>
      <c r="L18" s="58">
        <f>G18*C18</f>
        <v>0</v>
      </c>
      <c r="M18" s="15"/>
    </row>
    <row r="19" spans="1:13" ht="27.95" customHeight="1" x14ac:dyDescent="0.2">
      <c r="A19" s="78">
        <v>6</v>
      </c>
      <c r="B19" s="86" t="s">
        <v>111</v>
      </c>
      <c r="C19" s="64">
        <v>200</v>
      </c>
      <c r="D19" s="65" t="s">
        <v>80</v>
      </c>
      <c r="E19" s="66"/>
      <c r="F19" s="67"/>
      <c r="G19" s="67"/>
      <c r="H19" s="68"/>
      <c r="I19" s="68"/>
      <c r="J19" s="58">
        <f>C19*F19</f>
        <v>0</v>
      </c>
      <c r="K19" s="57">
        <f>(G19-F19)*C19</f>
        <v>0</v>
      </c>
      <c r="L19" s="58">
        <f>G19*C19</f>
        <v>0</v>
      </c>
      <c r="M19" s="70"/>
    </row>
    <row r="20" spans="1:13" ht="14.25" customHeight="1" x14ac:dyDescent="0.2">
      <c r="A20" s="77"/>
      <c r="B20" s="47" t="s">
        <v>10</v>
      </c>
      <c r="C20" s="29" t="s">
        <v>11</v>
      </c>
      <c r="D20" s="30" t="s">
        <v>11</v>
      </c>
      <c r="E20" s="24"/>
      <c r="F20" s="24"/>
      <c r="G20" s="24"/>
      <c r="H20" s="25"/>
      <c r="I20" s="25"/>
      <c r="J20" s="26">
        <f>SUM(J18:J19)</f>
        <v>0</v>
      </c>
      <c r="K20" s="27">
        <f>SUM(K18:K19)</f>
        <v>0</v>
      </c>
      <c r="L20" s="26">
        <f>SUM(L18:L19)</f>
        <v>0</v>
      </c>
      <c r="M20" s="28"/>
    </row>
  </sheetData>
  <mergeCells count="4">
    <mergeCell ref="C4:K4"/>
    <mergeCell ref="A7:M7"/>
    <mergeCell ref="A13:M13"/>
    <mergeCell ref="A17:M1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M9"/>
  <sheetViews>
    <sheetView zoomScale="130" zoomScaleNormal="130" zoomScalePageLayoutView="130" workbookViewId="0">
      <selection activeCell="K9" sqref="K9"/>
    </sheetView>
  </sheetViews>
  <sheetFormatPr defaultColWidth="8.85546875" defaultRowHeight="14.25" customHeight="1" x14ac:dyDescent="0.2"/>
  <cols>
    <col min="1" max="1" width="4.7109375" style="75" customWidth="1"/>
    <col min="2" max="2" width="32.42578125" style="75" customWidth="1"/>
    <col min="3" max="3" width="14.42578125" style="75" customWidth="1"/>
    <col min="4" max="4" width="11.42578125" style="75" customWidth="1"/>
    <col min="5" max="7" width="15.140625" style="75" customWidth="1"/>
    <col min="8" max="8" width="13" style="75" customWidth="1"/>
    <col min="9" max="9" width="14.7109375" style="75" customWidth="1"/>
    <col min="10" max="10" width="14.42578125" style="75" customWidth="1"/>
    <col min="11" max="11" width="12.28515625" style="75" customWidth="1"/>
    <col min="12" max="12" width="14.42578125" style="75" customWidth="1"/>
    <col min="13" max="13" width="13.28515625" style="75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22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240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1" customHeight="1" x14ac:dyDescent="0.2">
      <c r="A7" s="188" t="s">
        <v>241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239</v>
      </c>
      <c r="C8" s="53">
        <v>3000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M21"/>
  <sheetViews>
    <sheetView topLeftCell="A7" zoomScale="130" zoomScaleNormal="130" zoomScalePageLayoutView="130" workbookViewId="0">
      <selection activeCell="C21" sqref="C21"/>
    </sheetView>
  </sheetViews>
  <sheetFormatPr defaultColWidth="8.85546875" defaultRowHeight="14.25" customHeight="1" x14ac:dyDescent="0.2"/>
  <cols>
    <col min="1" max="1" width="4.7109375" style="75" customWidth="1"/>
    <col min="2" max="2" width="32.42578125" style="75" customWidth="1"/>
    <col min="3" max="3" width="14.42578125" style="75" customWidth="1"/>
    <col min="4" max="4" width="11.42578125" style="75" customWidth="1"/>
    <col min="5" max="7" width="15.140625" style="75" customWidth="1"/>
    <col min="8" max="8" width="13" style="75" customWidth="1"/>
    <col min="9" max="9" width="14.7109375" style="75" customWidth="1"/>
    <col min="10" max="10" width="14.42578125" style="75" customWidth="1"/>
    <col min="11" max="11" width="12.28515625" style="75" customWidth="1"/>
    <col min="12" max="12" width="14.42578125" style="75" customWidth="1"/>
    <col min="13" max="13" width="13.28515625" style="75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23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122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1" customHeight="1" x14ac:dyDescent="0.2">
      <c r="A7" s="188" t="s">
        <v>116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117</v>
      </c>
      <c r="C8" s="53">
        <v>3000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27.75" customHeight="1" x14ac:dyDescent="0.2">
      <c r="A9" s="78">
        <v>2</v>
      </c>
      <c r="B9" s="86" t="s">
        <v>118</v>
      </c>
      <c r="C9" s="64">
        <v>200</v>
      </c>
      <c r="D9" s="65" t="s">
        <v>80</v>
      </c>
      <c r="E9" s="66"/>
      <c r="F9" s="67"/>
      <c r="G9" s="67"/>
      <c r="H9" s="68"/>
      <c r="I9" s="68"/>
      <c r="J9" s="58">
        <f>C9*F9</f>
        <v>0</v>
      </c>
      <c r="K9" s="57">
        <f>(G9-F9)*C9</f>
        <v>0</v>
      </c>
      <c r="L9" s="58">
        <f>G9*C9</f>
        <v>0</v>
      </c>
      <c r="M9" s="70"/>
    </row>
    <row r="10" spans="1:13" ht="12.75" x14ac:dyDescent="0.2">
      <c r="A10" s="77"/>
      <c r="B10" s="47" t="s">
        <v>10</v>
      </c>
      <c r="C10" s="29" t="s">
        <v>11</v>
      </c>
      <c r="D10" s="30" t="s">
        <v>11</v>
      </c>
      <c r="E10" s="24"/>
      <c r="F10" s="24"/>
      <c r="G10" s="24"/>
      <c r="H10" s="25"/>
      <c r="I10" s="25"/>
      <c r="J10" s="26">
        <f>SUM(J8:J9)</f>
        <v>0</v>
      </c>
      <c r="K10" s="27">
        <f>SUM(K8:K9)</f>
        <v>0</v>
      </c>
      <c r="L10" s="26">
        <f>SUM(L8:L9)</f>
        <v>0</v>
      </c>
      <c r="M10" s="28"/>
    </row>
    <row r="12" spans="1:13" ht="21.95" customHeight="1" x14ac:dyDescent="0.2">
      <c r="A12" s="188" t="s">
        <v>119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90"/>
    </row>
    <row r="13" spans="1:13" ht="18.95" customHeight="1" x14ac:dyDescent="0.2">
      <c r="A13" s="52">
        <v>3</v>
      </c>
      <c r="B13" s="87" t="s">
        <v>120</v>
      </c>
      <c r="C13" s="53">
        <v>200</v>
      </c>
      <c r="D13" s="54" t="s">
        <v>80</v>
      </c>
      <c r="E13" s="55"/>
      <c r="F13" s="56"/>
      <c r="G13" s="56"/>
      <c r="H13" s="57"/>
      <c r="I13" s="57"/>
      <c r="J13" s="58">
        <f>C13*F13</f>
        <v>0</v>
      </c>
      <c r="K13" s="57">
        <f>(G13-F13)*C13</f>
        <v>0</v>
      </c>
      <c r="L13" s="58">
        <f>G13*C13</f>
        <v>0</v>
      </c>
      <c r="M13" s="15"/>
    </row>
    <row r="14" spans="1:13" ht="21.95" customHeight="1" x14ac:dyDescent="0.2">
      <c r="A14" s="78">
        <v>4</v>
      </c>
      <c r="B14" s="86" t="s">
        <v>121</v>
      </c>
      <c r="C14" s="64">
        <v>800</v>
      </c>
      <c r="D14" s="65" t="s">
        <v>80</v>
      </c>
      <c r="E14" s="66"/>
      <c r="F14" s="67"/>
      <c r="G14" s="67"/>
      <c r="H14" s="68"/>
      <c r="I14" s="68"/>
      <c r="J14" s="58">
        <f>C14*F14</f>
        <v>0</v>
      </c>
      <c r="K14" s="57">
        <f>(G14-F14)*C14</f>
        <v>0</v>
      </c>
      <c r="L14" s="58">
        <f>G14*C14</f>
        <v>0</v>
      </c>
      <c r="M14" s="70"/>
    </row>
    <row r="15" spans="1:13" ht="14.25" customHeight="1" x14ac:dyDescent="0.2">
      <c r="A15" s="77"/>
      <c r="B15" s="47" t="s">
        <v>10</v>
      </c>
      <c r="C15" s="29" t="s">
        <v>11</v>
      </c>
      <c r="D15" s="30" t="s">
        <v>11</v>
      </c>
      <c r="E15" s="24"/>
      <c r="F15" s="24"/>
      <c r="G15" s="24"/>
      <c r="H15" s="25"/>
      <c r="I15" s="25"/>
      <c r="J15" s="26">
        <f>SUM(J13:J14)</f>
        <v>0</v>
      </c>
      <c r="K15" s="27">
        <f>SUM(K13:K14)</f>
        <v>0</v>
      </c>
      <c r="L15" s="26">
        <f>SUM(L13:L14)</f>
        <v>0</v>
      </c>
      <c r="M15" s="28"/>
    </row>
    <row r="17" spans="1:13" ht="21.95" customHeight="1" x14ac:dyDescent="0.2">
      <c r="A17" s="188" t="s">
        <v>123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90"/>
    </row>
    <row r="18" spans="1:13" ht="27" customHeight="1" x14ac:dyDescent="0.2">
      <c r="A18" s="52">
        <v>5</v>
      </c>
      <c r="B18" s="87" t="s">
        <v>124</v>
      </c>
      <c r="C18" s="53">
        <v>200</v>
      </c>
      <c r="D18" s="54" t="s">
        <v>80</v>
      </c>
      <c r="E18" s="55"/>
      <c r="F18" s="56"/>
      <c r="G18" s="56"/>
      <c r="H18" s="57"/>
      <c r="I18" s="57"/>
      <c r="J18" s="58">
        <f>C18*F18</f>
        <v>0</v>
      </c>
      <c r="K18" s="57">
        <f>(G18-F18)*C18</f>
        <v>0</v>
      </c>
      <c r="L18" s="58">
        <f>G18*C18</f>
        <v>0</v>
      </c>
      <c r="M18" s="15"/>
    </row>
    <row r="19" spans="1:13" ht="30.75" customHeight="1" x14ac:dyDescent="0.2">
      <c r="A19" s="78">
        <v>6</v>
      </c>
      <c r="B19" s="87" t="s">
        <v>125</v>
      </c>
      <c r="C19" s="64">
        <v>100</v>
      </c>
      <c r="D19" s="65" t="s">
        <v>80</v>
      </c>
      <c r="E19" s="66"/>
      <c r="F19" s="67"/>
      <c r="G19" s="67"/>
      <c r="H19" s="68"/>
      <c r="I19" s="68"/>
      <c r="J19" s="96">
        <f>C19*F19</f>
        <v>0</v>
      </c>
      <c r="K19" s="57">
        <f t="shared" ref="K19:K20" si="0">(G19-F19)*C19</f>
        <v>0</v>
      </c>
      <c r="L19" s="96">
        <f>G19*C19</f>
        <v>0</v>
      </c>
      <c r="M19" s="85"/>
    </row>
    <row r="20" spans="1:13" ht="33" customHeight="1" x14ac:dyDescent="0.2">
      <c r="A20" s="90">
        <v>7</v>
      </c>
      <c r="B20" s="87" t="s">
        <v>126</v>
      </c>
      <c r="C20" s="91">
        <v>1000</v>
      </c>
      <c r="D20" s="92" t="s">
        <v>80</v>
      </c>
      <c r="E20" s="93"/>
      <c r="F20" s="94"/>
      <c r="G20" s="94"/>
      <c r="H20" s="95"/>
      <c r="I20" s="95"/>
      <c r="J20" s="69">
        <f>C20*F20</f>
        <v>0</v>
      </c>
      <c r="K20" s="57">
        <f t="shared" si="0"/>
        <v>0</v>
      </c>
      <c r="L20" s="69">
        <f>G20*C20</f>
        <v>0</v>
      </c>
      <c r="M20" s="70"/>
    </row>
    <row r="21" spans="1:13" ht="14.25" customHeight="1" x14ac:dyDescent="0.2">
      <c r="A21" s="77"/>
      <c r="B21" s="47" t="s">
        <v>10</v>
      </c>
      <c r="C21" s="29" t="s">
        <v>11</v>
      </c>
      <c r="D21" s="30" t="s">
        <v>11</v>
      </c>
      <c r="E21" s="24"/>
      <c r="F21" s="24"/>
      <c r="G21" s="24"/>
      <c r="H21" s="25"/>
      <c r="I21" s="25"/>
      <c r="J21" s="26">
        <f>SUM(J18:J20)</f>
        <v>0</v>
      </c>
      <c r="K21" s="27">
        <f>SUM(K18:K20)</f>
        <v>0</v>
      </c>
      <c r="L21" s="26">
        <f>SUM(L18:L20)</f>
        <v>0</v>
      </c>
      <c r="M21" s="28"/>
    </row>
  </sheetData>
  <mergeCells count="4">
    <mergeCell ref="C4:K4"/>
    <mergeCell ref="A7:M7"/>
    <mergeCell ref="A12:M12"/>
    <mergeCell ref="A17:M1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M45"/>
  <sheetViews>
    <sheetView topLeftCell="A22" zoomScale="120" zoomScaleNormal="120" zoomScalePageLayoutView="130" workbookViewId="0">
      <selection activeCell="K45" sqref="K45"/>
    </sheetView>
  </sheetViews>
  <sheetFormatPr defaultColWidth="8.85546875" defaultRowHeight="14.25" customHeight="1" x14ac:dyDescent="0.2"/>
  <cols>
    <col min="1" max="1" width="4.7109375" style="75" customWidth="1"/>
    <col min="2" max="2" width="32.42578125" style="75" customWidth="1"/>
    <col min="3" max="3" width="14.42578125" style="75" customWidth="1"/>
    <col min="4" max="4" width="11.42578125" style="75" customWidth="1"/>
    <col min="5" max="7" width="15.140625" style="75" customWidth="1"/>
    <col min="8" max="8" width="13" style="75" customWidth="1"/>
    <col min="9" max="9" width="14.7109375" style="75" customWidth="1"/>
    <col min="10" max="10" width="14.42578125" style="75" customWidth="1"/>
    <col min="11" max="11" width="12.28515625" style="75" customWidth="1"/>
    <col min="12" max="12" width="14.42578125" style="75" customWidth="1"/>
    <col min="13" max="13" width="13.28515625" style="75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24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127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6.950000000000003" customHeight="1" x14ac:dyDescent="0.2">
      <c r="A7" s="188" t="s">
        <v>149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128</v>
      </c>
      <c r="C8" s="53">
        <v>2500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146.25" customHeight="1" x14ac:dyDescent="0.2">
      <c r="A11" s="188" t="s">
        <v>176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90"/>
    </row>
    <row r="12" spans="1:13" ht="29.25" customHeight="1" x14ac:dyDescent="0.2">
      <c r="A12" s="52">
        <v>2</v>
      </c>
      <c r="B12" s="87" t="s">
        <v>137</v>
      </c>
      <c r="C12" s="53">
        <v>500</v>
      </c>
      <c r="D12" s="54" t="s">
        <v>80</v>
      </c>
      <c r="E12" s="55"/>
      <c r="F12" s="56"/>
      <c r="G12" s="56"/>
      <c r="H12" s="57"/>
      <c r="I12" s="57"/>
      <c r="J12" s="58">
        <f>C12*F12</f>
        <v>0</v>
      </c>
      <c r="K12" s="57">
        <f>(G12-F12)*C12</f>
        <v>0</v>
      </c>
      <c r="L12" s="58">
        <f>G12*C12</f>
        <v>0</v>
      </c>
      <c r="M12" s="15"/>
    </row>
    <row r="13" spans="1:13" ht="14.25" customHeight="1" x14ac:dyDescent="0.2">
      <c r="A13" s="77"/>
      <c r="B13" s="47" t="s">
        <v>10</v>
      </c>
      <c r="C13" s="29" t="s">
        <v>11</v>
      </c>
      <c r="D13" s="30" t="s">
        <v>11</v>
      </c>
      <c r="E13" s="24"/>
      <c r="F13" s="24"/>
      <c r="G13" s="24"/>
      <c r="H13" s="25"/>
      <c r="I13" s="25"/>
      <c r="J13" s="26">
        <f>SUM(J12:J12)</f>
        <v>0</v>
      </c>
      <c r="K13" s="27">
        <f>SUM(K12:K12)</f>
        <v>0</v>
      </c>
      <c r="L13" s="26">
        <f>SUM(L12:L12)</f>
        <v>0</v>
      </c>
      <c r="M13" s="28"/>
    </row>
    <row r="15" spans="1:13" ht="21.95" customHeight="1" x14ac:dyDescent="0.2">
      <c r="A15" s="188" t="s">
        <v>138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90"/>
    </row>
    <row r="16" spans="1:13" ht="17.100000000000001" customHeight="1" x14ac:dyDescent="0.2">
      <c r="A16" s="52">
        <v>3</v>
      </c>
      <c r="B16" s="87" t="s">
        <v>139</v>
      </c>
      <c r="C16" s="53">
        <v>2000</v>
      </c>
      <c r="D16" s="54" t="s">
        <v>80</v>
      </c>
      <c r="E16" s="55"/>
      <c r="F16" s="56"/>
      <c r="G16" s="56"/>
      <c r="H16" s="57"/>
      <c r="I16" s="57"/>
      <c r="J16" s="58">
        <f>C16*F16</f>
        <v>0</v>
      </c>
      <c r="K16" s="57">
        <f>(G16-F16)*C16</f>
        <v>0</v>
      </c>
      <c r="L16" s="58">
        <f>G16*C16</f>
        <v>0</v>
      </c>
      <c r="M16" s="15"/>
    </row>
    <row r="17" spans="1:13" ht="14.25" customHeight="1" x14ac:dyDescent="0.2">
      <c r="A17" s="77"/>
      <c r="B17" s="47" t="s">
        <v>10</v>
      </c>
      <c r="C17" s="29" t="s">
        <v>11</v>
      </c>
      <c r="D17" s="30" t="s">
        <v>11</v>
      </c>
      <c r="E17" s="24"/>
      <c r="F17" s="24"/>
      <c r="G17" s="24"/>
      <c r="H17" s="25"/>
      <c r="I17" s="25"/>
      <c r="J17" s="26">
        <f>SUM(J16:J16)</f>
        <v>0</v>
      </c>
      <c r="K17" s="27">
        <f>SUM(K16:K16)</f>
        <v>0</v>
      </c>
      <c r="L17" s="26">
        <f>SUM(L16:L16)</f>
        <v>0</v>
      </c>
      <c r="M17" s="28"/>
    </row>
    <row r="19" spans="1:13" ht="19.5" customHeight="1" x14ac:dyDescent="0.2">
      <c r="A19" s="188" t="s">
        <v>147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90"/>
    </row>
    <row r="20" spans="1:13" ht="14.25" customHeight="1" x14ac:dyDescent="0.2">
      <c r="A20" s="52">
        <v>4</v>
      </c>
      <c r="B20" s="87" t="s">
        <v>148</v>
      </c>
      <c r="C20" s="53">
        <v>4500</v>
      </c>
      <c r="D20" s="54" t="s">
        <v>80</v>
      </c>
      <c r="E20" s="55"/>
      <c r="F20" s="56"/>
      <c r="G20" s="56"/>
      <c r="H20" s="57"/>
      <c r="I20" s="57"/>
      <c r="J20" s="58">
        <f>C20*F20</f>
        <v>0</v>
      </c>
      <c r="K20" s="57">
        <f>(G20-F20)*C20</f>
        <v>0</v>
      </c>
      <c r="L20" s="58">
        <f>G20*C20</f>
        <v>0</v>
      </c>
      <c r="M20" s="15"/>
    </row>
    <row r="21" spans="1:13" ht="14.25" customHeight="1" x14ac:dyDescent="0.2">
      <c r="A21" s="77"/>
      <c r="B21" s="47" t="s">
        <v>10</v>
      </c>
      <c r="C21" s="29" t="s">
        <v>11</v>
      </c>
      <c r="D21" s="30" t="s">
        <v>11</v>
      </c>
      <c r="E21" s="24"/>
      <c r="F21" s="24"/>
      <c r="G21" s="24"/>
      <c r="H21" s="25"/>
      <c r="I21" s="25"/>
      <c r="J21" s="26">
        <f>SUM(J20:J20)</f>
        <v>0</v>
      </c>
      <c r="K21" s="27">
        <f>SUM(K20:K20)</f>
        <v>0</v>
      </c>
      <c r="L21" s="26">
        <f>SUM(L20:L20)</f>
        <v>0</v>
      </c>
      <c r="M21" s="28"/>
    </row>
    <row r="23" spans="1:13" ht="21.75" customHeight="1" x14ac:dyDescent="0.2">
      <c r="A23" s="188" t="s">
        <v>242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90"/>
    </row>
    <row r="24" spans="1:13" ht="20.25" customHeight="1" x14ac:dyDescent="0.2">
      <c r="A24" s="52">
        <v>5</v>
      </c>
      <c r="B24" s="87" t="s">
        <v>150</v>
      </c>
      <c r="C24" s="53">
        <v>5000</v>
      </c>
      <c r="D24" s="54" t="s">
        <v>80</v>
      </c>
      <c r="E24" s="55"/>
      <c r="F24" s="56"/>
      <c r="G24" s="56"/>
      <c r="H24" s="57"/>
      <c r="I24" s="57"/>
      <c r="J24" s="58">
        <f>C24*F24</f>
        <v>0</v>
      </c>
      <c r="K24" s="57">
        <f>(G24-F24)*C24</f>
        <v>0</v>
      </c>
      <c r="L24" s="58">
        <f>G24*C24</f>
        <v>0</v>
      </c>
      <c r="M24" s="15"/>
    </row>
    <row r="25" spans="1:13" ht="14.25" customHeight="1" x14ac:dyDescent="0.2">
      <c r="A25" s="77"/>
      <c r="B25" s="47" t="s">
        <v>10</v>
      </c>
      <c r="C25" s="29" t="s">
        <v>11</v>
      </c>
      <c r="D25" s="30" t="s">
        <v>11</v>
      </c>
      <c r="E25" s="24"/>
      <c r="F25" s="24"/>
      <c r="G25" s="24"/>
      <c r="H25" s="25"/>
      <c r="I25" s="25"/>
      <c r="J25" s="26">
        <f>SUM(J24:J24)</f>
        <v>0</v>
      </c>
      <c r="K25" s="27">
        <f>SUM(K24:K24)</f>
        <v>0</v>
      </c>
      <c r="L25" s="26">
        <f>SUM(L24:L24)</f>
        <v>0</v>
      </c>
      <c r="M25" s="28"/>
    </row>
    <row r="27" spans="1:13" ht="18.75" customHeight="1" x14ac:dyDescent="0.2">
      <c r="A27" s="188" t="s">
        <v>159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90"/>
    </row>
    <row r="28" spans="1:13" ht="22.5" customHeight="1" x14ac:dyDescent="0.2">
      <c r="A28" s="52">
        <v>6</v>
      </c>
      <c r="B28" s="87" t="s">
        <v>160</v>
      </c>
      <c r="C28" s="53">
        <v>2000</v>
      </c>
      <c r="D28" s="54" t="s">
        <v>80</v>
      </c>
      <c r="E28" s="55"/>
      <c r="F28" s="56"/>
      <c r="G28" s="56"/>
      <c r="H28" s="57"/>
      <c r="I28" s="57"/>
      <c r="J28" s="58">
        <f>C28*F28</f>
        <v>0</v>
      </c>
      <c r="K28" s="57">
        <f>(G28-F28)*C28</f>
        <v>0</v>
      </c>
      <c r="L28" s="58">
        <f>G28*C28</f>
        <v>0</v>
      </c>
      <c r="M28" s="15"/>
    </row>
    <row r="29" spans="1:13" ht="14.25" customHeight="1" x14ac:dyDescent="0.2">
      <c r="A29" s="77"/>
      <c r="B29" s="47" t="s">
        <v>10</v>
      </c>
      <c r="C29" s="29" t="s">
        <v>11</v>
      </c>
      <c r="D29" s="30" t="s">
        <v>11</v>
      </c>
      <c r="E29" s="24"/>
      <c r="F29" s="24"/>
      <c r="G29" s="24"/>
      <c r="H29" s="25"/>
      <c r="I29" s="25"/>
      <c r="J29" s="26">
        <f>SUM(J28:J28)</f>
        <v>0</v>
      </c>
      <c r="K29" s="27">
        <f>SUM(K28:K28)</f>
        <v>0</v>
      </c>
      <c r="L29" s="26">
        <f>SUM(L28:L28)</f>
        <v>0</v>
      </c>
      <c r="M29" s="28"/>
    </row>
    <row r="31" spans="1:13" ht="19.5" customHeight="1" x14ac:dyDescent="0.2">
      <c r="A31" s="188" t="s">
        <v>163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90"/>
    </row>
    <row r="32" spans="1:13" ht="14.25" customHeight="1" x14ac:dyDescent="0.2">
      <c r="A32" s="52">
        <v>7</v>
      </c>
      <c r="B32" s="87" t="s">
        <v>161</v>
      </c>
      <c r="C32" s="53">
        <v>30000</v>
      </c>
      <c r="D32" s="54" t="s">
        <v>80</v>
      </c>
      <c r="E32" s="55"/>
      <c r="F32" s="56"/>
      <c r="G32" s="56"/>
      <c r="H32" s="57"/>
      <c r="I32" s="57"/>
      <c r="J32" s="58">
        <f>C32*F32</f>
        <v>0</v>
      </c>
      <c r="K32" s="57">
        <f>(G32-F32)*C32</f>
        <v>0</v>
      </c>
      <c r="L32" s="58">
        <f>G32*C32</f>
        <v>0</v>
      </c>
      <c r="M32" s="15"/>
    </row>
    <row r="33" spans="1:13" ht="14.25" customHeight="1" x14ac:dyDescent="0.2">
      <c r="A33" s="77"/>
      <c r="B33" s="47" t="s">
        <v>10</v>
      </c>
      <c r="C33" s="29" t="s">
        <v>11</v>
      </c>
      <c r="D33" s="30" t="s">
        <v>11</v>
      </c>
      <c r="E33" s="24"/>
      <c r="F33" s="24"/>
      <c r="G33" s="24"/>
      <c r="H33" s="25"/>
      <c r="I33" s="25"/>
      <c r="J33" s="26">
        <f>SUM(J32:J32)</f>
        <v>0</v>
      </c>
      <c r="K33" s="27">
        <f>SUM(K32:K32)</f>
        <v>0</v>
      </c>
      <c r="L33" s="26">
        <f>SUM(L32:L32)</f>
        <v>0</v>
      </c>
      <c r="M33" s="28"/>
    </row>
    <row r="35" spans="1:13" ht="14.25" customHeight="1" x14ac:dyDescent="0.2">
      <c r="A35" s="188" t="s">
        <v>222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90"/>
    </row>
    <row r="36" spans="1:13" ht="14.25" customHeight="1" x14ac:dyDescent="0.2">
      <c r="A36" s="52">
        <v>8</v>
      </c>
      <c r="B36" s="87" t="s">
        <v>162</v>
      </c>
      <c r="C36" s="53">
        <v>1500</v>
      </c>
      <c r="D36" s="54" t="s">
        <v>80</v>
      </c>
      <c r="E36" s="55"/>
      <c r="F36" s="56"/>
      <c r="G36" s="56"/>
      <c r="H36" s="57"/>
      <c r="I36" s="57"/>
      <c r="J36" s="58">
        <f>C36*F36</f>
        <v>0</v>
      </c>
      <c r="K36" s="57">
        <f>(G36-F36)*C36</f>
        <v>0</v>
      </c>
      <c r="L36" s="58">
        <f>G36*C36</f>
        <v>0</v>
      </c>
      <c r="M36" s="15"/>
    </row>
    <row r="37" spans="1:13" ht="14.25" customHeight="1" x14ac:dyDescent="0.2">
      <c r="A37" s="77"/>
      <c r="B37" s="47" t="s">
        <v>10</v>
      </c>
      <c r="C37" s="29" t="s">
        <v>11</v>
      </c>
      <c r="D37" s="30" t="s">
        <v>11</v>
      </c>
      <c r="E37" s="24"/>
      <c r="F37" s="24"/>
      <c r="G37" s="24"/>
      <c r="H37" s="25"/>
      <c r="I37" s="25"/>
      <c r="J37" s="26">
        <f>SUM(J36:J36)</f>
        <v>0</v>
      </c>
      <c r="K37" s="27">
        <f>SUM(K36:K36)</f>
        <v>0</v>
      </c>
      <c r="L37" s="26">
        <f>SUM(L36:L36)</f>
        <v>0</v>
      </c>
      <c r="M37" s="28"/>
    </row>
    <row r="39" spans="1:13" ht="14.25" customHeight="1" x14ac:dyDescent="0.2">
      <c r="A39" s="188" t="s">
        <v>200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90"/>
    </row>
    <row r="40" spans="1:13" ht="14.25" customHeight="1" x14ac:dyDescent="0.2">
      <c r="A40" s="52">
        <v>9</v>
      </c>
      <c r="B40" s="87" t="s">
        <v>223</v>
      </c>
      <c r="C40" s="53">
        <v>3000</v>
      </c>
      <c r="D40" s="54" t="s">
        <v>80</v>
      </c>
      <c r="E40" s="55"/>
      <c r="F40" s="56"/>
      <c r="G40" s="56"/>
      <c r="H40" s="57"/>
      <c r="I40" s="57"/>
      <c r="J40" s="58">
        <f>C40*F40</f>
        <v>0</v>
      </c>
      <c r="K40" s="57">
        <f>(G40-F40)*C40</f>
        <v>0</v>
      </c>
      <c r="L40" s="58">
        <f>G40*C40</f>
        <v>0</v>
      </c>
      <c r="M40" s="15"/>
    </row>
    <row r="41" spans="1:13" ht="14.25" customHeight="1" x14ac:dyDescent="0.2">
      <c r="A41" s="77"/>
      <c r="B41" s="47" t="s">
        <v>10</v>
      </c>
      <c r="C41" s="29" t="s">
        <v>11</v>
      </c>
      <c r="D41" s="30" t="s">
        <v>11</v>
      </c>
      <c r="E41" s="24"/>
      <c r="F41" s="24"/>
      <c r="G41" s="24"/>
      <c r="H41" s="25"/>
      <c r="I41" s="25"/>
      <c r="J41" s="26">
        <f>SUM(J40:J40)</f>
        <v>0</v>
      </c>
      <c r="K41" s="27">
        <f>SUM(K40:K40)</f>
        <v>0</v>
      </c>
      <c r="L41" s="26">
        <f>SUM(L40:L40)</f>
        <v>0</v>
      </c>
      <c r="M41" s="28"/>
    </row>
    <row r="42" spans="1:13" ht="14.25" customHeight="1" x14ac:dyDescent="0.2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</row>
    <row r="43" spans="1:13" ht="14.25" customHeight="1" x14ac:dyDescent="0.2">
      <c r="A43" s="188" t="s">
        <v>294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90"/>
    </row>
    <row r="44" spans="1:13" ht="14.25" customHeight="1" x14ac:dyDescent="0.2">
      <c r="A44" s="52">
        <v>10</v>
      </c>
      <c r="B44" s="87" t="s">
        <v>140</v>
      </c>
      <c r="C44" s="53">
        <v>3000</v>
      </c>
      <c r="D44" s="54" t="s">
        <v>80</v>
      </c>
      <c r="E44" s="55"/>
      <c r="F44" s="56"/>
      <c r="G44" s="56"/>
      <c r="H44" s="57"/>
      <c r="I44" s="57"/>
      <c r="J44" s="58">
        <f>C44*F44</f>
        <v>0</v>
      </c>
      <c r="K44" s="57">
        <f>(G44-F44)*C44</f>
        <v>0</v>
      </c>
      <c r="L44" s="58">
        <f>G44*C44</f>
        <v>0</v>
      </c>
      <c r="M44" s="15"/>
    </row>
    <row r="45" spans="1:13" ht="14.25" customHeight="1" x14ac:dyDescent="0.2">
      <c r="A45" s="77"/>
      <c r="B45" s="47" t="s">
        <v>10</v>
      </c>
      <c r="C45" s="29" t="s">
        <v>11</v>
      </c>
      <c r="D45" s="30" t="s">
        <v>11</v>
      </c>
      <c r="E45" s="24"/>
      <c r="F45" s="24"/>
      <c r="G45" s="24"/>
      <c r="H45" s="25"/>
      <c r="I45" s="25"/>
      <c r="J45" s="26">
        <f>SUM(J44:J44)</f>
        <v>0</v>
      </c>
      <c r="K45" s="27">
        <f>SUM(K44:K44)</f>
        <v>0</v>
      </c>
      <c r="L45" s="26">
        <f>SUM(L44:L44)</f>
        <v>0</v>
      </c>
      <c r="M45" s="28"/>
    </row>
  </sheetData>
  <mergeCells count="11">
    <mergeCell ref="A43:M43"/>
    <mergeCell ref="A23:M23"/>
    <mergeCell ref="A27:M27"/>
    <mergeCell ref="A31:M31"/>
    <mergeCell ref="A39:M39"/>
    <mergeCell ref="A35:M35"/>
    <mergeCell ref="C4:K4"/>
    <mergeCell ref="A7:M7"/>
    <mergeCell ref="A11:M11"/>
    <mergeCell ref="A15:M15"/>
    <mergeCell ref="A19:M19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M26"/>
  <sheetViews>
    <sheetView topLeftCell="A16" zoomScale="80" zoomScaleNormal="80" zoomScalePageLayoutView="130" workbookViewId="0">
      <selection activeCell="H32" sqref="H32"/>
    </sheetView>
  </sheetViews>
  <sheetFormatPr defaultColWidth="8.85546875" defaultRowHeight="14.25" customHeight="1" x14ac:dyDescent="0.2"/>
  <cols>
    <col min="1" max="1" width="4.7109375" style="89" customWidth="1"/>
    <col min="2" max="2" width="32.42578125" style="89" customWidth="1"/>
    <col min="3" max="3" width="14.42578125" style="89" customWidth="1"/>
    <col min="4" max="4" width="11.42578125" style="89" customWidth="1"/>
    <col min="5" max="7" width="15.140625" style="89" customWidth="1"/>
    <col min="8" max="8" width="13" style="89" customWidth="1"/>
    <col min="9" max="9" width="14.7109375" style="89" customWidth="1"/>
    <col min="10" max="10" width="14.42578125" style="89" customWidth="1"/>
    <col min="11" max="11" width="12.28515625" style="89" customWidth="1"/>
    <col min="12" max="12" width="14.42578125" style="89" customWidth="1"/>
    <col min="13" max="13" width="13.28515625" style="89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25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129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125.25" customHeight="1" x14ac:dyDescent="0.2">
      <c r="A7" s="188" t="s">
        <v>243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98">
        <v>1</v>
      </c>
      <c r="B8" s="86" t="s">
        <v>131</v>
      </c>
      <c r="C8" s="99">
        <v>100</v>
      </c>
      <c r="D8" s="100" t="s">
        <v>80</v>
      </c>
      <c r="E8" s="101"/>
      <c r="F8" s="102"/>
      <c r="G8" s="102"/>
      <c r="H8" s="103"/>
      <c r="I8" s="103"/>
      <c r="J8" s="58">
        <f t="shared" ref="J8:J11" si="0">C8*F8</f>
        <v>0</v>
      </c>
      <c r="K8" s="57">
        <f t="shared" ref="K8:K11" si="1">(G8-F8)*C8</f>
        <v>0</v>
      </c>
      <c r="L8" s="58">
        <f t="shared" ref="L8:L11" si="2">G8*C8</f>
        <v>0</v>
      </c>
      <c r="M8" s="104"/>
    </row>
    <row r="9" spans="1:13" ht="27.75" customHeight="1" x14ac:dyDescent="0.2">
      <c r="A9" s="105">
        <v>2</v>
      </c>
      <c r="B9" s="106" t="s">
        <v>132</v>
      </c>
      <c r="C9" s="107">
        <v>500</v>
      </c>
      <c r="D9" s="108" t="s">
        <v>80</v>
      </c>
      <c r="E9" s="109"/>
      <c r="F9" s="110"/>
      <c r="G9" s="110"/>
      <c r="H9" s="111"/>
      <c r="I9" s="111"/>
      <c r="J9" s="58">
        <f t="shared" si="0"/>
        <v>0</v>
      </c>
      <c r="K9" s="57">
        <f t="shared" si="1"/>
        <v>0</v>
      </c>
      <c r="L9" s="58">
        <f t="shared" si="2"/>
        <v>0</v>
      </c>
      <c r="M9" s="112"/>
    </row>
    <row r="10" spans="1:13" ht="27.75" customHeight="1" x14ac:dyDescent="0.2">
      <c r="A10" s="105">
        <v>3</v>
      </c>
      <c r="B10" s="106" t="s">
        <v>133</v>
      </c>
      <c r="C10" s="107">
        <v>1500</v>
      </c>
      <c r="D10" s="108" t="s">
        <v>80</v>
      </c>
      <c r="E10" s="109"/>
      <c r="F10" s="110"/>
      <c r="G10" s="110"/>
      <c r="H10" s="111"/>
      <c r="I10" s="111"/>
      <c r="J10" s="58">
        <f t="shared" si="0"/>
        <v>0</v>
      </c>
      <c r="K10" s="57">
        <f t="shared" si="1"/>
        <v>0</v>
      </c>
      <c r="L10" s="58">
        <f t="shared" si="2"/>
        <v>0</v>
      </c>
      <c r="M10" s="112"/>
    </row>
    <row r="11" spans="1:13" ht="27.75" customHeight="1" x14ac:dyDescent="0.2">
      <c r="A11" s="105">
        <v>4</v>
      </c>
      <c r="B11" s="106" t="s">
        <v>134</v>
      </c>
      <c r="C11" s="107">
        <v>2500</v>
      </c>
      <c r="D11" s="108" t="s">
        <v>80</v>
      </c>
      <c r="E11" s="109"/>
      <c r="F11" s="110"/>
      <c r="G11" s="110"/>
      <c r="H11" s="111"/>
      <c r="I11" s="111"/>
      <c r="J11" s="58">
        <f t="shared" si="0"/>
        <v>0</v>
      </c>
      <c r="K11" s="57">
        <f t="shared" si="1"/>
        <v>0</v>
      </c>
      <c r="L11" s="58">
        <f t="shared" si="2"/>
        <v>0</v>
      </c>
      <c r="M11" s="112"/>
    </row>
    <row r="12" spans="1:13" ht="12.75" x14ac:dyDescent="0.2">
      <c r="A12" s="77"/>
      <c r="B12" s="47" t="s">
        <v>10</v>
      </c>
      <c r="C12" s="113" t="s">
        <v>11</v>
      </c>
      <c r="D12" s="114" t="s">
        <v>11</v>
      </c>
      <c r="E12" s="115"/>
      <c r="F12" s="115"/>
      <c r="G12" s="115"/>
      <c r="H12" s="116"/>
      <c r="I12" s="116"/>
      <c r="J12" s="117">
        <f>SUM(J8:J11)</f>
        <v>0</v>
      </c>
      <c r="K12" s="118">
        <f>SUM(K8:K11)</f>
        <v>0</v>
      </c>
      <c r="L12" s="117">
        <f>SUM(L8:L11)</f>
        <v>0</v>
      </c>
      <c r="M12" s="119"/>
    </row>
    <row r="14" spans="1:13" ht="139.5" customHeight="1" x14ac:dyDescent="0.2">
      <c r="A14" s="188" t="s">
        <v>244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90"/>
    </row>
    <row r="15" spans="1:13" ht="18.95" customHeight="1" x14ac:dyDescent="0.2">
      <c r="A15" s="78">
        <v>5</v>
      </c>
      <c r="B15" s="86" t="s">
        <v>136</v>
      </c>
      <c r="C15" s="99">
        <v>200</v>
      </c>
      <c r="D15" s="100" t="s">
        <v>80</v>
      </c>
      <c r="E15" s="101"/>
      <c r="F15" s="102"/>
      <c r="G15" s="102"/>
      <c r="H15" s="103"/>
      <c r="I15" s="103"/>
      <c r="J15" s="58">
        <f t="shared" ref="J15:J18" si="3">C15*F15</f>
        <v>0</v>
      </c>
      <c r="K15" s="57">
        <f t="shared" ref="K15:K18" si="4">(G15-F15)*C15</f>
        <v>0</v>
      </c>
      <c r="L15" s="58">
        <f t="shared" ref="L15:L18" si="5">G15*C15</f>
        <v>0</v>
      </c>
      <c r="M15" s="104"/>
    </row>
    <row r="16" spans="1:13" ht="18.95" customHeight="1" x14ac:dyDescent="0.2">
      <c r="A16" s="120">
        <v>6</v>
      </c>
      <c r="B16" s="121" t="s">
        <v>133</v>
      </c>
      <c r="C16" s="122">
        <v>200</v>
      </c>
      <c r="D16" s="123" t="s">
        <v>80</v>
      </c>
      <c r="E16" s="124"/>
      <c r="F16" s="125"/>
      <c r="G16" s="125"/>
      <c r="H16" s="126"/>
      <c r="I16" s="126"/>
      <c r="J16" s="58">
        <f t="shared" si="3"/>
        <v>0</v>
      </c>
      <c r="K16" s="57">
        <f t="shared" si="4"/>
        <v>0</v>
      </c>
      <c r="L16" s="58">
        <f t="shared" si="5"/>
        <v>0</v>
      </c>
      <c r="M16" s="127"/>
    </row>
    <row r="17" spans="1:13" ht="18.95" customHeight="1" x14ac:dyDescent="0.2">
      <c r="A17" s="120">
        <v>7</v>
      </c>
      <c r="B17" s="121" t="s">
        <v>134</v>
      </c>
      <c r="C17" s="122">
        <v>200</v>
      </c>
      <c r="D17" s="123" t="s">
        <v>80</v>
      </c>
      <c r="E17" s="124"/>
      <c r="F17" s="125"/>
      <c r="G17" s="125"/>
      <c r="H17" s="126"/>
      <c r="I17" s="126"/>
      <c r="J17" s="58">
        <f t="shared" si="3"/>
        <v>0</v>
      </c>
      <c r="K17" s="57">
        <f t="shared" si="4"/>
        <v>0</v>
      </c>
      <c r="L17" s="58">
        <f t="shared" si="5"/>
        <v>0</v>
      </c>
      <c r="M17" s="127"/>
    </row>
    <row r="18" spans="1:13" ht="18.95" customHeight="1" x14ac:dyDescent="0.2">
      <c r="A18" s="120">
        <v>8</v>
      </c>
      <c r="B18" s="121" t="s">
        <v>135</v>
      </c>
      <c r="C18" s="122">
        <v>200</v>
      </c>
      <c r="D18" s="123" t="s">
        <v>80</v>
      </c>
      <c r="E18" s="124"/>
      <c r="F18" s="125"/>
      <c r="G18" s="125"/>
      <c r="H18" s="126"/>
      <c r="I18" s="126"/>
      <c r="J18" s="58">
        <f t="shared" si="3"/>
        <v>0</v>
      </c>
      <c r="K18" s="57">
        <f t="shared" si="4"/>
        <v>0</v>
      </c>
      <c r="L18" s="58">
        <f t="shared" si="5"/>
        <v>0</v>
      </c>
      <c r="M18" s="127"/>
    </row>
    <row r="19" spans="1:13" ht="14.25" customHeight="1" x14ac:dyDescent="0.2">
      <c r="A19" s="77"/>
      <c r="B19" s="47" t="s">
        <v>10</v>
      </c>
      <c r="C19" s="29" t="s">
        <v>11</v>
      </c>
      <c r="D19" s="30" t="s">
        <v>11</v>
      </c>
      <c r="E19" s="24"/>
      <c r="F19" s="24"/>
      <c r="G19" s="24"/>
      <c r="H19" s="25"/>
      <c r="I19" s="25"/>
      <c r="J19" s="26">
        <f>SUM(J15:J18)</f>
        <v>0</v>
      </c>
      <c r="K19" s="27">
        <f>SUM(K15:K18)</f>
        <v>0</v>
      </c>
      <c r="L19" s="26">
        <f>SUM(L15:L18)</f>
        <v>0</v>
      </c>
      <c r="M19" s="28"/>
    </row>
    <row r="21" spans="1:13" ht="138" customHeight="1" x14ac:dyDescent="0.2">
      <c r="A21" s="188" t="s">
        <v>245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90"/>
    </row>
    <row r="22" spans="1:13" ht="31.5" customHeight="1" x14ac:dyDescent="0.2">
      <c r="A22" s="63">
        <v>9</v>
      </c>
      <c r="B22" s="132" t="s">
        <v>295</v>
      </c>
      <c r="C22" s="64">
        <v>500</v>
      </c>
      <c r="D22" s="65" t="s">
        <v>80</v>
      </c>
      <c r="E22" s="66"/>
      <c r="F22" s="67"/>
      <c r="G22" s="67"/>
      <c r="H22" s="68"/>
      <c r="I22" s="143"/>
      <c r="J22" s="140">
        <f>C22*F22</f>
        <v>0</v>
      </c>
      <c r="K22" s="139">
        <f>(G22-F22)*C22</f>
        <v>0</v>
      </c>
      <c r="L22" s="140">
        <f>G22*C22</f>
        <v>0</v>
      </c>
      <c r="M22" s="145"/>
    </row>
    <row r="23" spans="1:13" ht="31.5" customHeight="1" x14ac:dyDescent="0.2">
      <c r="A23" s="133">
        <v>10</v>
      </c>
      <c r="B23" s="134" t="s">
        <v>297</v>
      </c>
      <c r="C23" s="135">
        <v>500</v>
      </c>
      <c r="D23" s="136" t="s">
        <v>80</v>
      </c>
      <c r="E23" s="137"/>
      <c r="F23" s="138"/>
      <c r="G23" s="138"/>
      <c r="H23" s="139"/>
      <c r="I23" s="144"/>
      <c r="J23" s="140">
        <f t="shared" ref="J23:J25" si="6">C23*F23</f>
        <v>0</v>
      </c>
      <c r="K23" s="139">
        <f t="shared" ref="K23:K25" si="7">(G23-F23)*C23</f>
        <v>0</v>
      </c>
      <c r="L23" s="140">
        <f t="shared" ref="L23:L25" si="8">G23*C23</f>
        <v>0</v>
      </c>
      <c r="M23" s="146"/>
    </row>
    <row r="24" spans="1:13" ht="29.25" customHeight="1" x14ac:dyDescent="0.2">
      <c r="A24" s="78">
        <v>11</v>
      </c>
      <c r="B24" s="134" t="s">
        <v>298</v>
      </c>
      <c r="C24" s="64">
        <v>1000</v>
      </c>
      <c r="D24" s="65" t="s">
        <v>80</v>
      </c>
      <c r="E24" s="66"/>
      <c r="F24" s="67"/>
      <c r="G24" s="67"/>
      <c r="H24" s="68"/>
      <c r="I24" s="143"/>
      <c r="J24" s="140">
        <f t="shared" si="6"/>
        <v>0</v>
      </c>
      <c r="K24" s="139">
        <f t="shared" si="7"/>
        <v>0</v>
      </c>
      <c r="L24" s="140">
        <f t="shared" si="8"/>
        <v>0</v>
      </c>
      <c r="M24" s="145"/>
    </row>
    <row r="25" spans="1:13" ht="29.25" customHeight="1" x14ac:dyDescent="0.2">
      <c r="A25" s="133">
        <v>12</v>
      </c>
      <c r="B25" s="134" t="s">
        <v>296</v>
      </c>
      <c r="C25" s="135">
        <v>4000</v>
      </c>
      <c r="D25" s="136" t="s">
        <v>80</v>
      </c>
      <c r="E25" s="137"/>
      <c r="F25" s="138"/>
      <c r="G25" s="138"/>
      <c r="H25" s="139"/>
      <c r="I25" s="144"/>
      <c r="J25" s="140">
        <f t="shared" si="6"/>
        <v>0</v>
      </c>
      <c r="K25" s="139">
        <f t="shared" si="7"/>
        <v>0</v>
      </c>
      <c r="L25" s="140">
        <f t="shared" si="8"/>
        <v>0</v>
      </c>
      <c r="M25" s="146"/>
    </row>
    <row r="26" spans="1:13" ht="14.25" customHeight="1" x14ac:dyDescent="0.2">
      <c r="A26" s="77"/>
      <c r="B26" s="47" t="s">
        <v>10</v>
      </c>
      <c r="C26" s="113" t="s">
        <v>11</v>
      </c>
      <c r="D26" s="114" t="s">
        <v>11</v>
      </c>
      <c r="E26" s="115"/>
      <c r="F26" s="115"/>
      <c r="G26" s="115"/>
      <c r="H26" s="116"/>
      <c r="I26" s="116"/>
      <c r="J26" s="117">
        <f>SUM(J22:J25)</f>
        <v>0</v>
      </c>
      <c r="K26" s="118">
        <f>SUM(K22:K25)</f>
        <v>0</v>
      </c>
      <c r="L26" s="117">
        <f>SUM(L22:L25)</f>
        <v>0</v>
      </c>
      <c r="M26" s="119"/>
    </row>
  </sheetData>
  <mergeCells count="4">
    <mergeCell ref="C4:K4"/>
    <mergeCell ref="A7:M7"/>
    <mergeCell ref="A14:M14"/>
    <mergeCell ref="A21:M21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M9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97" customWidth="1"/>
    <col min="2" max="2" width="32.42578125" style="97" customWidth="1"/>
    <col min="3" max="3" width="14.42578125" style="97" customWidth="1"/>
    <col min="4" max="4" width="11.42578125" style="97" customWidth="1"/>
    <col min="5" max="7" width="15.140625" style="97" customWidth="1"/>
    <col min="8" max="8" width="13" style="97" customWidth="1"/>
    <col min="9" max="9" width="14.7109375" style="97" customWidth="1"/>
    <col min="10" max="10" width="14.42578125" style="97" customWidth="1"/>
    <col min="11" max="11" width="12.28515625" style="97" customWidth="1"/>
    <col min="12" max="12" width="14.42578125" style="97" customWidth="1"/>
    <col min="13" max="13" width="13.28515625" style="97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26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287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42" customHeight="1" x14ac:dyDescent="0.2">
      <c r="A7" s="188" t="s">
        <v>151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152</v>
      </c>
      <c r="C8" s="53">
        <v>2500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M9"/>
  <sheetViews>
    <sheetView zoomScale="130" zoomScaleNormal="130" zoomScalePageLayoutView="130" workbookViewId="0">
      <selection activeCell="C21" sqref="C21"/>
    </sheetView>
  </sheetViews>
  <sheetFormatPr defaultColWidth="8.85546875" defaultRowHeight="14.25" customHeight="1" x14ac:dyDescent="0.2"/>
  <cols>
    <col min="1" max="1" width="4.7109375" style="97" customWidth="1"/>
    <col min="2" max="2" width="32.42578125" style="97" customWidth="1"/>
    <col min="3" max="3" width="14.42578125" style="97" customWidth="1"/>
    <col min="4" max="4" width="11.42578125" style="97" customWidth="1"/>
    <col min="5" max="7" width="15.140625" style="97" customWidth="1"/>
    <col min="8" max="8" width="13" style="97" customWidth="1"/>
    <col min="9" max="9" width="14.7109375" style="97" customWidth="1"/>
    <col min="10" max="10" width="14.42578125" style="97" customWidth="1"/>
    <col min="11" max="11" width="12.28515625" style="97" customWidth="1"/>
    <col min="12" max="12" width="14.42578125" style="97" customWidth="1"/>
    <col min="13" max="13" width="13.28515625" style="97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27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153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4.75" customHeight="1" x14ac:dyDescent="0.2">
      <c r="A7" s="188" t="s">
        <v>154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155</v>
      </c>
      <c r="C8" s="53">
        <v>1500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M13"/>
  <sheetViews>
    <sheetView zoomScale="130" zoomScaleNormal="130" zoomScalePageLayoutView="130" workbookViewId="0">
      <selection activeCell="B21" sqref="B21"/>
    </sheetView>
  </sheetViews>
  <sheetFormatPr defaultColWidth="8.85546875" defaultRowHeight="14.25" customHeight="1" x14ac:dyDescent="0.2"/>
  <cols>
    <col min="1" max="1" width="4.7109375" style="97" customWidth="1"/>
    <col min="2" max="2" width="32.42578125" style="97" customWidth="1"/>
    <col min="3" max="3" width="14.42578125" style="97" customWidth="1"/>
    <col min="4" max="4" width="11.42578125" style="97" customWidth="1"/>
    <col min="5" max="7" width="15.140625" style="97" customWidth="1"/>
    <col min="8" max="8" width="13" style="97" customWidth="1"/>
    <col min="9" max="9" width="14.7109375" style="97" customWidth="1"/>
    <col min="10" max="10" width="14.42578125" style="97" customWidth="1"/>
    <col min="11" max="11" width="12.28515625" style="97" customWidth="1"/>
    <col min="12" max="12" width="14.42578125" style="97" customWidth="1"/>
    <col min="13" max="13" width="13.28515625" style="97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28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165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4.75" customHeight="1" x14ac:dyDescent="0.2">
      <c r="A7" s="188" t="s">
        <v>164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168</v>
      </c>
      <c r="C8" s="53">
        <v>1000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20.25" customHeight="1" x14ac:dyDescent="0.2">
      <c r="A11" s="188" t="s">
        <v>166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90"/>
    </row>
    <row r="12" spans="1:13" ht="17.25" customHeight="1" x14ac:dyDescent="0.2">
      <c r="A12" s="52">
        <v>2</v>
      </c>
      <c r="B12" s="87" t="s">
        <v>167</v>
      </c>
      <c r="C12" s="53">
        <v>1000</v>
      </c>
      <c r="D12" s="54" t="s">
        <v>80</v>
      </c>
      <c r="E12" s="55"/>
      <c r="F12" s="56"/>
      <c r="G12" s="56"/>
      <c r="H12" s="57"/>
      <c r="I12" s="57"/>
      <c r="J12" s="58">
        <f>C12*F12</f>
        <v>0</v>
      </c>
      <c r="K12" s="57">
        <f>(G12-F12)*C12</f>
        <v>0</v>
      </c>
      <c r="L12" s="58">
        <f>G12*C12</f>
        <v>0</v>
      </c>
      <c r="M12" s="15"/>
    </row>
    <row r="13" spans="1:13" ht="14.25" customHeight="1" x14ac:dyDescent="0.2">
      <c r="A13" s="77"/>
      <c r="B13" s="47" t="s">
        <v>10</v>
      </c>
      <c r="C13" s="29" t="s">
        <v>11</v>
      </c>
      <c r="D13" s="30" t="s">
        <v>11</v>
      </c>
      <c r="E13" s="24"/>
      <c r="F13" s="24"/>
      <c r="G13" s="24"/>
      <c r="H13" s="25"/>
      <c r="I13" s="25"/>
      <c r="J13" s="26">
        <f>SUM(J12:J12)</f>
        <v>0</v>
      </c>
      <c r="K13" s="27">
        <f>SUM(K12:K12)</f>
        <v>0</v>
      </c>
      <c r="L13" s="26">
        <f>SUM(L12:L12)</f>
        <v>0</v>
      </c>
      <c r="M13" s="28"/>
    </row>
  </sheetData>
  <mergeCells count="3">
    <mergeCell ref="C4:K4"/>
    <mergeCell ref="A7:M7"/>
    <mergeCell ref="A11:M11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M9"/>
  <sheetViews>
    <sheetView zoomScale="130" zoomScaleNormal="130" zoomScalePageLayoutView="130" workbookViewId="0">
      <selection activeCell="E22" sqref="E22"/>
    </sheetView>
  </sheetViews>
  <sheetFormatPr defaultColWidth="8.85546875" defaultRowHeight="14.25" customHeight="1" x14ac:dyDescent="0.2"/>
  <cols>
    <col min="1" max="1" width="4.7109375" style="97" customWidth="1"/>
    <col min="2" max="2" width="32.42578125" style="97" customWidth="1"/>
    <col min="3" max="3" width="14.42578125" style="97" customWidth="1"/>
    <col min="4" max="4" width="11.42578125" style="97" customWidth="1"/>
    <col min="5" max="7" width="15.140625" style="97" customWidth="1"/>
    <col min="8" max="8" width="13" style="97" customWidth="1"/>
    <col min="9" max="9" width="14.7109375" style="97" customWidth="1"/>
    <col min="10" max="10" width="14.42578125" style="97" customWidth="1"/>
    <col min="11" max="11" width="12.28515625" style="97" customWidth="1"/>
    <col min="12" max="12" width="14.42578125" style="97" customWidth="1"/>
    <col min="13" max="13" width="13.28515625" style="97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29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169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4.75" customHeight="1" x14ac:dyDescent="0.2">
      <c r="A7" s="188" t="s">
        <v>170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171</v>
      </c>
      <c r="C8" s="53">
        <v>2000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7"/>
  <sheetViews>
    <sheetView workbookViewId="0">
      <selection activeCell="D9" sqref="D9"/>
    </sheetView>
  </sheetViews>
  <sheetFormatPr defaultColWidth="8.85546875" defaultRowHeight="14.25" customHeight="1" x14ac:dyDescent="0.2"/>
  <cols>
    <col min="1" max="1" width="4.7109375" style="40" customWidth="1"/>
    <col min="2" max="2" width="32.42578125" style="40" customWidth="1"/>
    <col min="3" max="3" width="14.42578125" style="40" customWidth="1"/>
    <col min="4" max="4" width="11.42578125" style="40" customWidth="1"/>
    <col min="5" max="7" width="15.140625" style="40" customWidth="1"/>
    <col min="8" max="8" width="13" style="40" customWidth="1"/>
    <col min="9" max="9" width="14.7109375" style="40" customWidth="1"/>
    <col min="10" max="10" width="14.42578125" style="40" customWidth="1"/>
    <col min="11" max="11" width="12.28515625" style="40" customWidth="1"/>
    <col min="12" max="12" width="14.42578125" style="40" customWidth="1"/>
    <col min="13" max="13" width="13.28515625" style="40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3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41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35" t="s">
        <v>2</v>
      </c>
      <c r="B6" s="36" t="s">
        <v>13</v>
      </c>
      <c r="C6" s="36" t="s">
        <v>14</v>
      </c>
      <c r="D6" s="35" t="s">
        <v>3</v>
      </c>
      <c r="E6" s="36" t="s">
        <v>15</v>
      </c>
      <c r="F6" s="36" t="s">
        <v>17</v>
      </c>
      <c r="G6" s="36" t="s">
        <v>18</v>
      </c>
      <c r="H6" s="35" t="s">
        <v>4</v>
      </c>
      <c r="I6" s="35" t="s">
        <v>5</v>
      </c>
      <c r="J6" s="36" t="s">
        <v>6</v>
      </c>
      <c r="K6" s="35" t="s">
        <v>7</v>
      </c>
      <c r="L6" s="37" t="s">
        <v>8</v>
      </c>
      <c r="M6" s="38" t="s">
        <v>9</v>
      </c>
    </row>
    <row r="7" spans="1:13" ht="117" customHeight="1" x14ac:dyDescent="0.2">
      <c r="A7" s="9">
        <v>1</v>
      </c>
      <c r="B7" s="60" t="s">
        <v>43</v>
      </c>
      <c r="C7" s="10">
        <v>10000</v>
      </c>
      <c r="D7" s="11" t="s">
        <v>44</v>
      </c>
      <c r="E7" s="12"/>
      <c r="F7" s="33"/>
      <c r="G7" s="33"/>
      <c r="H7" s="13"/>
      <c r="I7" s="13"/>
      <c r="J7" s="14">
        <f>C7*F7</f>
        <v>0</v>
      </c>
      <c r="K7" s="13">
        <f>(G7-F7)*C7</f>
        <v>0</v>
      </c>
      <c r="L7" s="14">
        <f>G7*C7</f>
        <v>0</v>
      </c>
      <c r="M7" s="15"/>
    </row>
    <row r="8" spans="1:13" ht="127.5" x14ac:dyDescent="0.2">
      <c r="A8" s="9">
        <f>A7+1</f>
        <v>2</v>
      </c>
      <c r="B8" s="60" t="s">
        <v>45</v>
      </c>
      <c r="C8" s="10">
        <v>12000</v>
      </c>
      <c r="D8" s="11" t="s">
        <v>289</v>
      </c>
      <c r="E8" s="12"/>
      <c r="F8" s="33"/>
      <c r="G8" s="33"/>
      <c r="H8" s="13"/>
      <c r="I8" s="13"/>
      <c r="J8" s="14">
        <f>C8*F8</f>
        <v>0</v>
      </c>
      <c r="K8" s="13">
        <f>(G8-F8)*C8</f>
        <v>0</v>
      </c>
      <c r="L8" s="14">
        <f>G8*C8</f>
        <v>0</v>
      </c>
      <c r="M8" s="16"/>
    </row>
    <row r="9" spans="1:13" ht="12.75" x14ac:dyDescent="0.2">
      <c r="A9" s="22"/>
      <c r="B9" s="23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SUM(J7:J8)</f>
        <v>0</v>
      </c>
      <c r="K9" s="27">
        <f>SUM(K7:K8)</f>
        <v>0</v>
      </c>
      <c r="L9" s="26">
        <f>SUM(L7:L8)</f>
        <v>0</v>
      </c>
      <c r="M9" s="28"/>
    </row>
    <row r="12" spans="1:13" ht="14.25" customHeight="1" x14ac:dyDescent="0.2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4" spans="1:13" ht="27" customHeight="1" x14ac:dyDescent="0.2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7" spans="2:13" ht="25.5" customHeight="1" x14ac:dyDescent="0.2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</sheetData>
  <mergeCells count="1">
    <mergeCell ref="C4:K4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M9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97" customWidth="1"/>
    <col min="2" max="2" width="32.42578125" style="97" customWidth="1"/>
    <col min="3" max="3" width="14.42578125" style="97" customWidth="1"/>
    <col min="4" max="4" width="11.42578125" style="97" customWidth="1"/>
    <col min="5" max="7" width="15.140625" style="97" customWidth="1"/>
    <col min="8" max="8" width="13" style="97" customWidth="1"/>
    <col min="9" max="9" width="14.7109375" style="97" customWidth="1"/>
    <col min="10" max="10" width="14.42578125" style="97" customWidth="1"/>
    <col min="11" max="11" width="12.28515625" style="97" customWidth="1"/>
    <col min="12" max="12" width="14.42578125" style="97" customWidth="1"/>
    <col min="13" max="13" width="13.28515625" style="97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30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173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4.75" customHeight="1" x14ac:dyDescent="0.2">
      <c r="A7" s="188" t="s">
        <v>177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178</v>
      </c>
      <c r="C8" s="53">
        <v>300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M9"/>
  <sheetViews>
    <sheetView zoomScale="130" zoomScaleNormal="130" zoomScalePageLayoutView="130" workbookViewId="0">
      <selection activeCell="C2" sqref="C2"/>
    </sheetView>
  </sheetViews>
  <sheetFormatPr defaultColWidth="8.85546875" defaultRowHeight="14.25" customHeight="1" x14ac:dyDescent="0.2"/>
  <cols>
    <col min="1" max="1" width="4.7109375" style="128" customWidth="1"/>
    <col min="2" max="2" width="32.42578125" style="128" customWidth="1"/>
    <col min="3" max="3" width="14.42578125" style="128" customWidth="1"/>
    <col min="4" max="4" width="11.42578125" style="128" customWidth="1"/>
    <col min="5" max="7" width="15.140625" style="128" customWidth="1"/>
    <col min="8" max="8" width="13" style="128" customWidth="1"/>
    <col min="9" max="9" width="14.7109375" style="128" customWidth="1"/>
    <col min="10" max="10" width="14.42578125" style="128" customWidth="1"/>
    <col min="11" max="11" width="12.28515625" style="128" customWidth="1"/>
    <col min="12" max="12" width="14.42578125" style="128" customWidth="1"/>
    <col min="13" max="13" width="13.28515625" style="128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31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179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51.75" customHeight="1" x14ac:dyDescent="0.2">
      <c r="A7" s="188" t="s">
        <v>246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179</v>
      </c>
      <c r="C8" s="53">
        <v>10000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O48"/>
  <sheetViews>
    <sheetView zoomScale="90" zoomScaleNormal="90" zoomScalePageLayoutView="130" workbookViewId="0">
      <selection activeCell="C2" sqref="C2"/>
    </sheetView>
  </sheetViews>
  <sheetFormatPr defaultColWidth="8.85546875" defaultRowHeight="14.25" customHeight="1" x14ac:dyDescent="0.2"/>
  <cols>
    <col min="1" max="1" width="4.7109375" style="128" customWidth="1"/>
    <col min="2" max="2" width="11.5703125" style="128" customWidth="1"/>
    <col min="3" max="3" width="10.28515625" style="128" customWidth="1"/>
    <col min="4" max="4" width="9" style="128" customWidth="1"/>
    <col min="5" max="5" width="12" style="128" customWidth="1"/>
    <col min="6" max="6" width="15.7109375" style="128" customWidth="1"/>
    <col min="7" max="7" width="13" style="128" customWidth="1"/>
    <col min="8" max="8" width="12.140625" style="128" customWidth="1"/>
    <col min="9" max="9" width="13.42578125" style="128" customWidth="1"/>
    <col min="10" max="10" width="13.7109375" style="128" customWidth="1"/>
    <col min="11" max="11" width="12.28515625" style="128" customWidth="1"/>
    <col min="12" max="12" width="12.28515625" style="2" customWidth="1"/>
    <col min="13" max="13" width="11.28515625" style="2" customWidth="1"/>
    <col min="14" max="15" width="11.85546875" style="2" customWidth="1"/>
    <col min="16" max="244" width="8.85546875" style="2" customWidth="1"/>
    <col min="245" max="16384" width="8.85546875" style="2"/>
  </cols>
  <sheetData>
    <row r="2" spans="1:15" ht="15" customHeight="1" x14ac:dyDescent="0.2">
      <c r="A2" s="18"/>
      <c r="B2" s="3" t="s">
        <v>0</v>
      </c>
      <c r="C2" s="34">
        <v>32</v>
      </c>
      <c r="E2" s="4"/>
      <c r="F2" s="4"/>
      <c r="G2" s="4"/>
      <c r="H2" s="4"/>
      <c r="I2" s="4"/>
      <c r="J2" s="4"/>
      <c r="K2" s="4"/>
    </row>
    <row r="3" spans="1:15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</row>
    <row r="4" spans="1:15" ht="20.25" customHeight="1" x14ac:dyDescent="0.2">
      <c r="A4" s="18"/>
      <c r="B4" s="3" t="s">
        <v>1</v>
      </c>
      <c r="C4" s="176" t="s">
        <v>182</v>
      </c>
      <c r="D4" s="177"/>
      <c r="E4" s="177"/>
      <c r="F4" s="177"/>
      <c r="G4" s="177"/>
      <c r="H4" s="177"/>
      <c r="I4" s="177"/>
      <c r="J4" s="177"/>
      <c r="K4" s="178"/>
    </row>
    <row r="5" spans="1:15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</row>
    <row r="6" spans="1:15" ht="38.25" x14ac:dyDescent="0.2">
      <c r="A6" s="48" t="s">
        <v>2</v>
      </c>
      <c r="B6" s="49" t="s">
        <v>250</v>
      </c>
      <c r="C6" s="153" t="s">
        <v>269</v>
      </c>
      <c r="D6" s="153" t="s">
        <v>251</v>
      </c>
      <c r="E6" s="153" t="s">
        <v>252</v>
      </c>
      <c r="F6" s="153" t="s">
        <v>253</v>
      </c>
      <c r="G6" s="49" t="s">
        <v>14</v>
      </c>
      <c r="H6" s="48" t="s">
        <v>3</v>
      </c>
      <c r="I6" s="49" t="s">
        <v>15</v>
      </c>
      <c r="J6" s="49" t="s">
        <v>266</v>
      </c>
      <c r="K6" s="49" t="s">
        <v>267</v>
      </c>
      <c r="L6" s="49" t="s">
        <v>6</v>
      </c>
      <c r="M6" s="48" t="s">
        <v>7</v>
      </c>
      <c r="N6" s="50" t="s">
        <v>8</v>
      </c>
      <c r="O6" s="51" t="s">
        <v>9</v>
      </c>
    </row>
    <row r="7" spans="1:15" ht="42" customHeight="1" x14ac:dyDescent="0.2">
      <c r="A7" s="200" t="s">
        <v>249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</row>
    <row r="8" spans="1:15" ht="27.75" customHeight="1" x14ac:dyDescent="0.2">
      <c r="A8" s="133">
        <v>1</v>
      </c>
      <c r="B8" s="154">
        <v>1</v>
      </c>
      <c r="C8" s="135">
        <v>75</v>
      </c>
      <c r="D8" s="136" t="s">
        <v>259</v>
      </c>
      <c r="E8" s="155" t="s">
        <v>264</v>
      </c>
      <c r="F8" s="138" t="s">
        <v>265</v>
      </c>
      <c r="G8" s="167">
        <v>32</v>
      </c>
      <c r="H8" s="139" t="s">
        <v>44</v>
      </c>
      <c r="I8" s="133"/>
      <c r="J8" s="157"/>
      <c r="K8" s="139"/>
      <c r="L8" s="160">
        <f>J8*G8</f>
        <v>0</v>
      </c>
      <c r="M8" s="168">
        <f>(K8-J8)*G8</f>
        <v>0</v>
      </c>
      <c r="N8" s="160">
        <f>K8*G8</f>
        <v>0</v>
      </c>
      <c r="O8" s="156"/>
    </row>
    <row r="9" spans="1:15" ht="27.75" customHeight="1" x14ac:dyDescent="0.2">
      <c r="A9" s="133">
        <v>2</v>
      </c>
      <c r="B9" s="154">
        <v>0</v>
      </c>
      <c r="C9" s="135">
        <v>75</v>
      </c>
      <c r="D9" s="136" t="s">
        <v>259</v>
      </c>
      <c r="E9" s="155" t="s">
        <v>264</v>
      </c>
      <c r="F9" s="138" t="s">
        <v>265</v>
      </c>
      <c r="G9" s="167">
        <v>10</v>
      </c>
      <c r="H9" s="139" t="s">
        <v>44</v>
      </c>
      <c r="I9" s="133"/>
      <c r="J9" s="157"/>
      <c r="K9" s="139"/>
      <c r="L9" s="160">
        <f>J9*G9</f>
        <v>0</v>
      </c>
      <c r="M9" s="168">
        <f t="shared" ref="M9:M22" si="0">(K9-J9)*G9</f>
        <v>0</v>
      </c>
      <c r="N9" s="160">
        <f t="shared" ref="N9:N22" si="1">K9*G9</f>
        <v>0</v>
      </c>
      <c r="O9" s="156"/>
    </row>
    <row r="10" spans="1:15" ht="27.75" customHeight="1" x14ac:dyDescent="0.2">
      <c r="A10" s="133">
        <v>3</v>
      </c>
      <c r="B10" s="154" t="s">
        <v>254</v>
      </c>
      <c r="C10" s="135">
        <v>75</v>
      </c>
      <c r="D10" s="136" t="s">
        <v>260</v>
      </c>
      <c r="E10" s="155" t="s">
        <v>264</v>
      </c>
      <c r="F10" s="138" t="s">
        <v>265</v>
      </c>
      <c r="G10" s="167">
        <v>10</v>
      </c>
      <c r="H10" s="139" t="s">
        <v>44</v>
      </c>
      <c r="I10" s="133"/>
      <c r="J10" s="157"/>
      <c r="K10" s="139"/>
      <c r="L10" s="160">
        <f>J10*G10</f>
        <v>0</v>
      </c>
      <c r="M10" s="168">
        <f t="shared" si="0"/>
        <v>0</v>
      </c>
      <c r="N10" s="160">
        <f t="shared" si="1"/>
        <v>0</v>
      </c>
      <c r="O10" s="156"/>
    </row>
    <row r="11" spans="1:15" ht="27.75" customHeight="1" x14ac:dyDescent="0.2">
      <c r="A11" s="133">
        <v>4</v>
      </c>
      <c r="B11" s="154" t="s">
        <v>254</v>
      </c>
      <c r="C11" s="135">
        <v>75</v>
      </c>
      <c r="D11" s="136" t="s">
        <v>261</v>
      </c>
      <c r="E11" s="155" t="s">
        <v>264</v>
      </c>
      <c r="F11" s="138" t="s">
        <v>265</v>
      </c>
      <c r="G11" s="167">
        <v>10</v>
      </c>
      <c r="H11" s="139" t="s">
        <v>44</v>
      </c>
      <c r="I11" s="133"/>
      <c r="J11" s="157"/>
      <c r="K11" s="139"/>
      <c r="L11" s="160">
        <f t="shared" ref="L11:L22" si="2">J11*G11</f>
        <v>0</v>
      </c>
      <c r="M11" s="168">
        <f t="shared" si="0"/>
        <v>0</v>
      </c>
      <c r="N11" s="160">
        <f t="shared" si="1"/>
        <v>0</v>
      </c>
      <c r="O11" s="156"/>
    </row>
    <row r="12" spans="1:15" ht="27.75" customHeight="1" x14ac:dyDescent="0.2">
      <c r="A12" s="133">
        <v>5</v>
      </c>
      <c r="B12" s="154" t="s">
        <v>254</v>
      </c>
      <c r="C12" s="135">
        <v>75</v>
      </c>
      <c r="D12" s="136" t="s">
        <v>259</v>
      </c>
      <c r="E12" s="155" t="s">
        <v>264</v>
      </c>
      <c r="F12" s="138" t="s">
        <v>265</v>
      </c>
      <c r="G12" s="167">
        <v>40</v>
      </c>
      <c r="H12" s="139" t="s">
        <v>44</v>
      </c>
      <c r="I12" s="133"/>
      <c r="J12" s="157"/>
      <c r="K12" s="139"/>
      <c r="L12" s="160">
        <f t="shared" si="2"/>
        <v>0</v>
      </c>
      <c r="M12" s="168">
        <f t="shared" si="0"/>
        <v>0</v>
      </c>
      <c r="N12" s="160">
        <f t="shared" si="1"/>
        <v>0</v>
      </c>
      <c r="O12" s="156"/>
    </row>
    <row r="13" spans="1:15" ht="27.75" customHeight="1" x14ac:dyDescent="0.2">
      <c r="A13" s="133">
        <v>6</v>
      </c>
      <c r="B13" s="154" t="s">
        <v>255</v>
      </c>
      <c r="C13" s="135">
        <v>75</v>
      </c>
      <c r="D13" s="136" t="s">
        <v>262</v>
      </c>
      <c r="E13" s="155" t="s">
        <v>264</v>
      </c>
      <c r="F13" s="138" t="s">
        <v>265</v>
      </c>
      <c r="G13" s="167">
        <v>240</v>
      </c>
      <c r="H13" s="139" t="s">
        <v>44</v>
      </c>
      <c r="I13" s="133"/>
      <c r="J13" s="157"/>
      <c r="K13" s="139"/>
      <c r="L13" s="160">
        <f t="shared" si="2"/>
        <v>0</v>
      </c>
      <c r="M13" s="168">
        <f t="shared" si="0"/>
        <v>0</v>
      </c>
      <c r="N13" s="160">
        <f t="shared" si="1"/>
        <v>0</v>
      </c>
      <c r="O13" s="156"/>
    </row>
    <row r="14" spans="1:15" ht="27.75" customHeight="1" x14ac:dyDescent="0.2">
      <c r="A14" s="133">
        <v>7</v>
      </c>
      <c r="B14" s="154" t="s">
        <v>255</v>
      </c>
      <c r="C14" s="135">
        <v>45</v>
      </c>
      <c r="D14" s="136" t="s">
        <v>260</v>
      </c>
      <c r="E14" s="155" t="s">
        <v>264</v>
      </c>
      <c r="F14" s="138" t="s">
        <v>265</v>
      </c>
      <c r="G14" s="167">
        <v>200</v>
      </c>
      <c r="H14" s="139" t="s">
        <v>44</v>
      </c>
      <c r="I14" s="133"/>
      <c r="J14" s="157"/>
      <c r="K14" s="139"/>
      <c r="L14" s="160">
        <f t="shared" si="2"/>
        <v>0</v>
      </c>
      <c r="M14" s="168">
        <f t="shared" si="0"/>
        <v>0</v>
      </c>
      <c r="N14" s="160">
        <f t="shared" si="1"/>
        <v>0</v>
      </c>
      <c r="O14" s="156"/>
    </row>
    <row r="15" spans="1:15" ht="27.75" customHeight="1" x14ac:dyDescent="0.2">
      <c r="A15" s="133">
        <v>8</v>
      </c>
      <c r="B15" s="154" t="s">
        <v>255</v>
      </c>
      <c r="C15" s="135">
        <v>75</v>
      </c>
      <c r="D15" s="136" t="s">
        <v>260</v>
      </c>
      <c r="E15" s="155" t="s">
        <v>264</v>
      </c>
      <c r="F15" s="138" t="s">
        <v>265</v>
      </c>
      <c r="G15" s="167">
        <v>10</v>
      </c>
      <c r="H15" s="139" t="s">
        <v>44</v>
      </c>
      <c r="I15" s="133"/>
      <c r="J15" s="157"/>
      <c r="K15" s="139"/>
      <c r="L15" s="160">
        <f t="shared" si="2"/>
        <v>0</v>
      </c>
      <c r="M15" s="168">
        <f t="shared" si="0"/>
        <v>0</v>
      </c>
      <c r="N15" s="160">
        <f t="shared" si="1"/>
        <v>0</v>
      </c>
      <c r="O15" s="156"/>
    </row>
    <row r="16" spans="1:15" ht="27.75" customHeight="1" x14ac:dyDescent="0.2">
      <c r="A16" s="133">
        <v>9</v>
      </c>
      <c r="B16" s="154" t="s">
        <v>255</v>
      </c>
      <c r="C16" s="135">
        <v>75</v>
      </c>
      <c r="D16" s="136" t="s">
        <v>259</v>
      </c>
      <c r="E16" s="155" t="s">
        <v>264</v>
      </c>
      <c r="F16" s="138" t="s">
        <v>265</v>
      </c>
      <c r="G16" s="167">
        <v>80</v>
      </c>
      <c r="H16" s="139" t="s">
        <v>44</v>
      </c>
      <c r="I16" s="133"/>
      <c r="J16" s="157"/>
      <c r="K16" s="139"/>
      <c r="L16" s="160">
        <f t="shared" si="2"/>
        <v>0</v>
      </c>
      <c r="M16" s="168">
        <f t="shared" si="0"/>
        <v>0</v>
      </c>
      <c r="N16" s="160">
        <f t="shared" si="1"/>
        <v>0</v>
      </c>
      <c r="O16" s="156"/>
    </row>
    <row r="17" spans="1:15" ht="27.75" customHeight="1" x14ac:dyDescent="0.2">
      <c r="A17" s="133">
        <v>10</v>
      </c>
      <c r="B17" s="154" t="s">
        <v>256</v>
      </c>
      <c r="C17" s="135">
        <v>75</v>
      </c>
      <c r="D17" s="136" t="s">
        <v>262</v>
      </c>
      <c r="E17" s="155" t="s">
        <v>264</v>
      </c>
      <c r="F17" s="138" t="s">
        <v>265</v>
      </c>
      <c r="G17" s="167">
        <v>80</v>
      </c>
      <c r="H17" s="139" t="s">
        <v>44</v>
      </c>
      <c r="I17" s="133"/>
      <c r="J17" s="157"/>
      <c r="K17" s="139"/>
      <c r="L17" s="160">
        <f t="shared" si="2"/>
        <v>0</v>
      </c>
      <c r="M17" s="168">
        <f t="shared" si="0"/>
        <v>0</v>
      </c>
      <c r="N17" s="160">
        <f t="shared" si="1"/>
        <v>0</v>
      </c>
      <c r="O17" s="156"/>
    </row>
    <row r="18" spans="1:15" ht="27.75" customHeight="1" x14ac:dyDescent="0.2">
      <c r="A18" s="133">
        <v>11</v>
      </c>
      <c r="B18" s="154" t="s">
        <v>256</v>
      </c>
      <c r="C18" s="135">
        <v>45</v>
      </c>
      <c r="D18" s="136" t="s">
        <v>263</v>
      </c>
      <c r="E18" s="155" t="s">
        <v>264</v>
      </c>
      <c r="F18" s="138" t="s">
        <v>265</v>
      </c>
      <c r="G18" s="167">
        <v>160</v>
      </c>
      <c r="H18" s="139" t="s">
        <v>44</v>
      </c>
      <c r="I18" s="133"/>
      <c r="J18" s="157"/>
      <c r="K18" s="139"/>
      <c r="L18" s="160">
        <f t="shared" si="2"/>
        <v>0</v>
      </c>
      <c r="M18" s="168">
        <f t="shared" si="0"/>
        <v>0</v>
      </c>
      <c r="N18" s="160">
        <f t="shared" si="1"/>
        <v>0</v>
      </c>
      <c r="O18" s="156"/>
    </row>
    <row r="19" spans="1:15" ht="27.75" customHeight="1" x14ac:dyDescent="0.2">
      <c r="A19" s="133">
        <v>12</v>
      </c>
      <c r="B19" s="154" t="s">
        <v>256</v>
      </c>
      <c r="C19" s="135">
        <v>45</v>
      </c>
      <c r="D19" s="136" t="s">
        <v>260</v>
      </c>
      <c r="E19" s="155" t="s">
        <v>264</v>
      </c>
      <c r="F19" s="138" t="s">
        <v>265</v>
      </c>
      <c r="G19" s="167">
        <v>10</v>
      </c>
      <c r="H19" s="139" t="s">
        <v>44</v>
      </c>
      <c r="I19" s="133"/>
      <c r="J19" s="157"/>
      <c r="K19" s="139"/>
      <c r="L19" s="160">
        <f t="shared" si="2"/>
        <v>0</v>
      </c>
      <c r="M19" s="168">
        <f t="shared" si="0"/>
        <v>0</v>
      </c>
      <c r="N19" s="160">
        <f t="shared" si="1"/>
        <v>0</v>
      </c>
      <c r="O19" s="156"/>
    </row>
    <row r="20" spans="1:15" ht="27.75" customHeight="1" x14ac:dyDescent="0.2">
      <c r="A20" s="133">
        <v>13</v>
      </c>
      <c r="B20" s="154" t="s">
        <v>257</v>
      </c>
      <c r="C20" s="135">
        <v>75</v>
      </c>
      <c r="D20" s="136" t="s">
        <v>263</v>
      </c>
      <c r="E20" s="155" t="s">
        <v>264</v>
      </c>
      <c r="F20" s="138" t="s">
        <v>265</v>
      </c>
      <c r="G20" s="167">
        <v>340</v>
      </c>
      <c r="H20" s="139" t="s">
        <v>44</v>
      </c>
      <c r="I20" s="133"/>
      <c r="J20" s="157"/>
      <c r="K20" s="139"/>
      <c r="L20" s="160">
        <f t="shared" si="2"/>
        <v>0</v>
      </c>
      <c r="M20" s="168">
        <f t="shared" si="0"/>
        <v>0</v>
      </c>
      <c r="N20" s="160">
        <f t="shared" si="1"/>
        <v>0</v>
      </c>
      <c r="O20" s="156"/>
    </row>
    <row r="21" spans="1:15" ht="27.75" customHeight="1" x14ac:dyDescent="0.2">
      <c r="A21" s="133">
        <v>14</v>
      </c>
      <c r="B21" s="154" t="s">
        <v>257</v>
      </c>
      <c r="C21" s="135">
        <v>45</v>
      </c>
      <c r="D21" s="136" t="s">
        <v>262</v>
      </c>
      <c r="E21" s="155" t="s">
        <v>264</v>
      </c>
      <c r="F21" s="138" t="s">
        <v>265</v>
      </c>
      <c r="G21" s="167">
        <v>80</v>
      </c>
      <c r="H21" s="139" t="s">
        <v>44</v>
      </c>
      <c r="I21" s="133"/>
      <c r="J21" s="157"/>
      <c r="K21" s="139"/>
      <c r="L21" s="160">
        <f t="shared" si="2"/>
        <v>0</v>
      </c>
      <c r="M21" s="168">
        <f t="shared" si="0"/>
        <v>0</v>
      </c>
      <c r="N21" s="160">
        <f t="shared" si="1"/>
        <v>0</v>
      </c>
      <c r="O21" s="156"/>
    </row>
    <row r="22" spans="1:15" ht="27.75" customHeight="1" x14ac:dyDescent="0.2">
      <c r="A22" s="133">
        <v>15</v>
      </c>
      <c r="B22" s="154" t="s">
        <v>258</v>
      </c>
      <c r="C22" s="135">
        <v>45</v>
      </c>
      <c r="D22" s="136" t="s">
        <v>262</v>
      </c>
      <c r="E22" s="155" t="s">
        <v>264</v>
      </c>
      <c r="F22" s="138" t="s">
        <v>265</v>
      </c>
      <c r="G22" s="167">
        <v>10</v>
      </c>
      <c r="H22" s="139" t="s">
        <v>44</v>
      </c>
      <c r="I22" s="133"/>
      <c r="J22" s="157"/>
      <c r="K22" s="139"/>
      <c r="L22" s="160">
        <f t="shared" si="2"/>
        <v>0</v>
      </c>
      <c r="M22" s="168">
        <f t="shared" si="0"/>
        <v>0</v>
      </c>
      <c r="N22" s="160">
        <f t="shared" si="1"/>
        <v>0</v>
      </c>
      <c r="O22" s="156"/>
    </row>
    <row r="23" spans="1:15" ht="12.75" x14ac:dyDescent="0.2">
      <c r="A23" s="77"/>
      <c r="B23" s="47" t="s">
        <v>10</v>
      </c>
      <c r="C23" s="113" t="s">
        <v>11</v>
      </c>
      <c r="D23" s="114" t="s">
        <v>11</v>
      </c>
      <c r="E23" s="115"/>
      <c r="F23" s="115"/>
      <c r="G23" s="164"/>
      <c r="H23" s="116"/>
      <c r="I23" s="116"/>
      <c r="J23" s="158"/>
      <c r="K23" s="175"/>
      <c r="L23" s="161">
        <f>SUM(L8:L22)</f>
        <v>0</v>
      </c>
      <c r="M23" s="169">
        <f>SUM(M8:M22)</f>
        <v>0</v>
      </c>
      <c r="N23" s="170">
        <f>SUM(N8:N22)</f>
        <v>0</v>
      </c>
      <c r="O23" s="159"/>
    </row>
    <row r="24" spans="1:15" ht="14.25" customHeight="1" x14ac:dyDescent="0.2">
      <c r="G24" s="165"/>
    </row>
    <row r="25" spans="1:15" ht="42" customHeight="1" x14ac:dyDescent="0.2">
      <c r="A25" s="200" t="s">
        <v>268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</row>
    <row r="26" spans="1:15" ht="26.25" customHeight="1" x14ac:dyDescent="0.2">
      <c r="A26" s="133">
        <v>16</v>
      </c>
      <c r="B26" s="154">
        <v>1</v>
      </c>
      <c r="C26" s="135">
        <v>90</v>
      </c>
      <c r="D26" s="136" t="s">
        <v>270</v>
      </c>
      <c r="E26" s="155" t="s">
        <v>272</v>
      </c>
      <c r="F26" s="138" t="s">
        <v>273</v>
      </c>
      <c r="G26" s="167">
        <v>40</v>
      </c>
      <c r="H26" s="139" t="s">
        <v>44</v>
      </c>
      <c r="I26" s="133"/>
      <c r="J26" s="157"/>
      <c r="K26" s="139"/>
      <c r="L26" s="160">
        <f>J26*G26</f>
        <v>0</v>
      </c>
      <c r="M26" s="171">
        <f>(K26-J26)*G26</f>
        <v>0</v>
      </c>
      <c r="N26" s="160">
        <f>K26*G26</f>
        <v>0</v>
      </c>
      <c r="O26" s="156"/>
    </row>
    <row r="27" spans="1:15" ht="24" customHeight="1" x14ac:dyDescent="0.2">
      <c r="A27" s="133">
        <v>17</v>
      </c>
      <c r="B27" s="154">
        <v>0</v>
      </c>
      <c r="C27" s="135">
        <v>70</v>
      </c>
      <c r="D27" s="136" t="s">
        <v>270</v>
      </c>
      <c r="E27" s="155" t="s">
        <v>272</v>
      </c>
      <c r="F27" s="138" t="s">
        <v>273</v>
      </c>
      <c r="G27" s="167">
        <v>40</v>
      </c>
      <c r="H27" s="139" t="s">
        <v>44</v>
      </c>
      <c r="I27" s="133"/>
      <c r="J27" s="157"/>
      <c r="K27" s="139"/>
      <c r="L27" s="160">
        <f>J27*G27</f>
        <v>0</v>
      </c>
      <c r="M27" s="171">
        <f t="shared" ref="M27:M30" si="3">(K27-J27)*G27</f>
        <v>0</v>
      </c>
      <c r="N27" s="160">
        <f>K27*G27</f>
        <v>0</v>
      </c>
      <c r="O27" s="156"/>
    </row>
    <row r="28" spans="1:15" ht="26.25" customHeight="1" x14ac:dyDescent="0.2">
      <c r="A28" s="133">
        <v>18</v>
      </c>
      <c r="B28" s="154" t="s">
        <v>254</v>
      </c>
      <c r="C28" s="135">
        <v>70</v>
      </c>
      <c r="D28" s="136" t="s">
        <v>271</v>
      </c>
      <c r="E28" s="155" t="s">
        <v>272</v>
      </c>
      <c r="F28" s="138" t="s">
        <v>273</v>
      </c>
      <c r="G28" s="167">
        <v>80</v>
      </c>
      <c r="H28" s="139" t="s">
        <v>44</v>
      </c>
      <c r="I28" s="133"/>
      <c r="J28" s="157"/>
      <c r="K28" s="139"/>
      <c r="L28" s="160">
        <f>J28*G28</f>
        <v>0</v>
      </c>
      <c r="M28" s="171">
        <f t="shared" si="3"/>
        <v>0</v>
      </c>
      <c r="N28" s="160">
        <f>K28*G28</f>
        <v>0</v>
      </c>
      <c r="O28" s="156"/>
    </row>
    <row r="29" spans="1:15" ht="21" customHeight="1" x14ac:dyDescent="0.2">
      <c r="A29" s="133">
        <v>19</v>
      </c>
      <c r="B29" s="154" t="s">
        <v>254</v>
      </c>
      <c r="C29" s="135">
        <v>70</v>
      </c>
      <c r="D29" s="136" t="s">
        <v>270</v>
      </c>
      <c r="E29" s="155" t="s">
        <v>272</v>
      </c>
      <c r="F29" s="138" t="s">
        <v>273</v>
      </c>
      <c r="G29" s="167">
        <v>10</v>
      </c>
      <c r="H29" s="139" t="s">
        <v>44</v>
      </c>
      <c r="I29" s="133"/>
      <c r="J29" s="157"/>
      <c r="K29" s="139"/>
      <c r="L29" s="160">
        <f>J29*G29</f>
        <v>0</v>
      </c>
      <c r="M29" s="171">
        <f t="shared" si="3"/>
        <v>0</v>
      </c>
      <c r="N29" s="160">
        <f>K29*G29</f>
        <v>0</v>
      </c>
      <c r="O29" s="156"/>
    </row>
    <row r="30" spans="1:15" ht="23.25" customHeight="1" x14ac:dyDescent="0.2">
      <c r="A30" s="133">
        <v>20</v>
      </c>
      <c r="B30" s="154" t="s">
        <v>255</v>
      </c>
      <c r="C30" s="135">
        <v>70</v>
      </c>
      <c r="D30" s="136" t="s">
        <v>261</v>
      </c>
      <c r="E30" s="155" t="s">
        <v>272</v>
      </c>
      <c r="F30" s="138" t="s">
        <v>273</v>
      </c>
      <c r="G30" s="167">
        <v>24</v>
      </c>
      <c r="H30" s="139" t="s">
        <v>44</v>
      </c>
      <c r="I30" s="133"/>
      <c r="J30" s="157"/>
      <c r="K30" s="139"/>
      <c r="L30" s="160">
        <f>J30*G30</f>
        <v>0</v>
      </c>
      <c r="M30" s="171">
        <f t="shared" si="3"/>
        <v>0</v>
      </c>
      <c r="N30" s="160">
        <f>K30*G30</f>
        <v>0</v>
      </c>
      <c r="O30" s="156"/>
    </row>
    <row r="31" spans="1:15" ht="14.25" customHeight="1" x14ac:dyDescent="0.2">
      <c r="A31" s="77"/>
      <c r="B31" s="47" t="s">
        <v>10</v>
      </c>
      <c r="C31" s="113" t="s">
        <v>11</v>
      </c>
      <c r="D31" s="114" t="s">
        <v>11</v>
      </c>
      <c r="E31" s="115"/>
      <c r="F31" s="115"/>
      <c r="G31" s="164"/>
      <c r="H31" s="116"/>
      <c r="I31" s="116"/>
      <c r="J31" s="158"/>
      <c r="K31" s="175"/>
      <c r="L31" s="161">
        <f>SUM(L26:L30)</f>
        <v>0</v>
      </c>
      <c r="M31" s="173">
        <f>SUM(M26:M30)</f>
        <v>0</v>
      </c>
      <c r="N31" s="170">
        <f>SUM(N26:N30)</f>
        <v>0</v>
      </c>
      <c r="O31" s="159"/>
    </row>
    <row r="33" spans="1:15" ht="54" customHeight="1" x14ac:dyDescent="0.2">
      <c r="A33" s="200" t="s">
        <v>278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</row>
    <row r="34" spans="1:15" ht="14.25" customHeight="1" x14ac:dyDescent="0.2">
      <c r="A34" s="133">
        <v>21</v>
      </c>
      <c r="B34" s="154" t="s">
        <v>254</v>
      </c>
      <c r="C34" s="135">
        <v>70</v>
      </c>
      <c r="D34" s="136" t="s">
        <v>279</v>
      </c>
      <c r="E34" s="155" t="s">
        <v>272</v>
      </c>
      <c r="F34" s="138" t="s">
        <v>273</v>
      </c>
      <c r="G34" s="174">
        <v>10</v>
      </c>
      <c r="H34" s="139" t="s">
        <v>44</v>
      </c>
      <c r="I34" s="133"/>
      <c r="J34" s="157"/>
      <c r="K34" s="139"/>
      <c r="L34" s="160">
        <f>J34*G34</f>
        <v>0</v>
      </c>
      <c r="M34" s="171">
        <f>(K34-J34)*G34</f>
        <v>0</v>
      </c>
      <c r="N34" s="160">
        <f>K34*G34</f>
        <v>0</v>
      </c>
      <c r="O34" s="156"/>
    </row>
    <row r="35" spans="1:15" ht="14.25" customHeight="1" x14ac:dyDescent="0.2">
      <c r="A35" s="133">
        <v>22</v>
      </c>
      <c r="B35" s="154" t="s">
        <v>254</v>
      </c>
      <c r="C35" s="135">
        <v>70</v>
      </c>
      <c r="D35" s="136" t="s">
        <v>274</v>
      </c>
      <c r="E35" s="155" t="s">
        <v>272</v>
      </c>
      <c r="F35" s="138" t="s">
        <v>273</v>
      </c>
      <c r="G35" s="174">
        <v>10</v>
      </c>
      <c r="H35" s="139" t="s">
        <v>44</v>
      </c>
      <c r="I35" s="133"/>
      <c r="J35" s="157"/>
      <c r="K35" s="139"/>
      <c r="L35" s="160">
        <f t="shared" ref="L35:L39" si="4">J35*G35</f>
        <v>0</v>
      </c>
      <c r="M35" s="171">
        <f t="shared" ref="M35:M39" si="5">(K35-J35)*G35</f>
        <v>0</v>
      </c>
      <c r="N35" s="160">
        <f t="shared" ref="N35:N39" si="6">K35*G35</f>
        <v>0</v>
      </c>
      <c r="O35" s="156"/>
    </row>
    <row r="36" spans="1:15" ht="14.25" customHeight="1" x14ac:dyDescent="0.2">
      <c r="A36" s="133">
        <v>23</v>
      </c>
      <c r="B36" s="154" t="s">
        <v>255</v>
      </c>
      <c r="C36" s="135">
        <v>70</v>
      </c>
      <c r="D36" s="136" t="s">
        <v>279</v>
      </c>
      <c r="E36" s="155" t="s">
        <v>272</v>
      </c>
      <c r="F36" s="138" t="s">
        <v>273</v>
      </c>
      <c r="G36" s="174">
        <v>24</v>
      </c>
      <c r="H36" s="139" t="s">
        <v>44</v>
      </c>
      <c r="I36" s="133"/>
      <c r="J36" s="157"/>
      <c r="K36" s="139"/>
      <c r="L36" s="160">
        <f t="shared" si="4"/>
        <v>0</v>
      </c>
      <c r="M36" s="171">
        <f t="shared" si="5"/>
        <v>0</v>
      </c>
      <c r="N36" s="160">
        <f t="shared" si="6"/>
        <v>0</v>
      </c>
      <c r="O36" s="156"/>
    </row>
    <row r="37" spans="1:15" ht="14.25" customHeight="1" x14ac:dyDescent="0.2">
      <c r="A37" s="133">
        <v>24</v>
      </c>
      <c r="B37" s="154" t="s">
        <v>256</v>
      </c>
      <c r="C37" s="135">
        <v>70</v>
      </c>
      <c r="D37" s="136" t="s">
        <v>279</v>
      </c>
      <c r="E37" s="155" t="s">
        <v>272</v>
      </c>
      <c r="F37" s="138" t="s">
        <v>273</v>
      </c>
      <c r="G37" s="174">
        <v>32</v>
      </c>
      <c r="H37" s="139" t="s">
        <v>44</v>
      </c>
      <c r="I37" s="133"/>
      <c r="J37" s="157"/>
      <c r="K37" s="139"/>
      <c r="L37" s="160">
        <f t="shared" si="4"/>
        <v>0</v>
      </c>
      <c r="M37" s="171">
        <f t="shared" si="5"/>
        <v>0</v>
      </c>
      <c r="N37" s="160">
        <f t="shared" si="6"/>
        <v>0</v>
      </c>
      <c r="O37" s="156"/>
    </row>
    <row r="38" spans="1:15" ht="20.25" customHeight="1" x14ac:dyDescent="0.2">
      <c r="A38" s="133">
        <v>25</v>
      </c>
      <c r="B38" s="154" t="s">
        <v>257</v>
      </c>
      <c r="C38" s="135">
        <v>45</v>
      </c>
      <c r="D38" s="136" t="s">
        <v>276</v>
      </c>
      <c r="E38" s="155" t="s">
        <v>272</v>
      </c>
      <c r="F38" s="138" t="s">
        <v>282</v>
      </c>
      <c r="G38" s="174">
        <v>10</v>
      </c>
      <c r="H38" s="139" t="s">
        <v>44</v>
      </c>
      <c r="I38" s="133"/>
      <c r="J38" s="157"/>
      <c r="K38" s="139"/>
      <c r="L38" s="160">
        <f t="shared" si="4"/>
        <v>0</v>
      </c>
      <c r="M38" s="171">
        <f t="shared" si="5"/>
        <v>0</v>
      </c>
      <c r="N38" s="160">
        <f t="shared" si="6"/>
        <v>0</v>
      </c>
      <c r="O38" s="156"/>
    </row>
    <row r="39" spans="1:15" ht="14.25" customHeight="1" x14ac:dyDescent="0.2">
      <c r="A39" s="133">
        <v>26</v>
      </c>
      <c r="B39" s="162" t="s">
        <v>258</v>
      </c>
      <c r="C39" s="135">
        <v>45</v>
      </c>
      <c r="D39" s="136" t="s">
        <v>280</v>
      </c>
      <c r="E39" s="155" t="s">
        <v>281</v>
      </c>
      <c r="F39" s="138" t="s">
        <v>273</v>
      </c>
      <c r="G39" s="174">
        <v>10</v>
      </c>
      <c r="H39" s="139" t="s">
        <v>44</v>
      </c>
      <c r="I39" s="133"/>
      <c r="J39" s="157"/>
      <c r="K39" s="139"/>
      <c r="L39" s="160">
        <f t="shared" si="4"/>
        <v>0</v>
      </c>
      <c r="M39" s="171">
        <f t="shared" si="5"/>
        <v>0</v>
      </c>
      <c r="N39" s="160">
        <f t="shared" si="6"/>
        <v>0</v>
      </c>
      <c r="O39" s="156"/>
    </row>
    <row r="40" spans="1:15" ht="14.25" customHeight="1" x14ac:dyDescent="0.2">
      <c r="A40" s="77"/>
      <c r="B40" s="47" t="s">
        <v>10</v>
      </c>
      <c r="C40" s="113" t="s">
        <v>11</v>
      </c>
      <c r="D40" s="114" t="s">
        <v>11</v>
      </c>
      <c r="E40" s="115"/>
      <c r="F40" s="115"/>
      <c r="G40" s="166"/>
      <c r="H40" s="116"/>
      <c r="I40" s="116"/>
      <c r="J40" s="158"/>
      <c r="K40" s="175"/>
      <c r="L40" s="161">
        <f>SUM(L34:L39)</f>
        <v>0</v>
      </c>
      <c r="M40" s="173">
        <f>SUM(M34:M39)</f>
        <v>0</v>
      </c>
      <c r="N40" s="170">
        <f>SUM(N34:N39)</f>
        <v>0</v>
      </c>
      <c r="O40" s="159"/>
    </row>
    <row r="42" spans="1:15" ht="50.25" customHeight="1" x14ac:dyDescent="0.2">
      <c r="A42" s="200" t="s">
        <v>283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</row>
    <row r="43" spans="1:15" ht="29.25" customHeight="1" x14ac:dyDescent="0.2">
      <c r="A43" s="133">
        <v>27</v>
      </c>
      <c r="B43" s="154" t="s">
        <v>255</v>
      </c>
      <c r="C43" s="135">
        <v>50</v>
      </c>
      <c r="D43" s="136" t="s">
        <v>274</v>
      </c>
      <c r="E43" s="155" t="s">
        <v>277</v>
      </c>
      <c r="F43" s="138" t="s">
        <v>282</v>
      </c>
      <c r="G43" s="174">
        <v>10</v>
      </c>
      <c r="H43" s="139" t="s">
        <v>44</v>
      </c>
      <c r="I43" s="133"/>
      <c r="J43" s="157"/>
      <c r="K43" s="139"/>
      <c r="L43" s="160">
        <f>J43*G43</f>
        <v>0</v>
      </c>
      <c r="M43" s="171">
        <f>(K43-J43)*8</f>
        <v>0</v>
      </c>
      <c r="N43" s="160">
        <f t="shared" ref="N43:N44" si="7">K43*G43</f>
        <v>0</v>
      </c>
      <c r="O43" s="156"/>
    </row>
    <row r="44" spans="1:15" ht="14.25" customHeight="1" x14ac:dyDescent="0.2">
      <c r="A44" s="133">
        <v>28</v>
      </c>
      <c r="B44" s="154">
        <v>0</v>
      </c>
      <c r="C44" s="135">
        <v>90</v>
      </c>
      <c r="D44" s="136" t="s">
        <v>270</v>
      </c>
      <c r="E44" s="155" t="s">
        <v>272</v>
      </c>
      <c r="F44" s="138" t="s">
        <v>273</v>
      </c>
      <c r="G44" s="174">
        <v>16</v>
      </c>
      <c r="H44" s="139" t="s">
        <v>44</v>
      </c>
      <c r="I44" s="133"/>
      <c r="J44" s="157"/>
      <c r="K44" s="139"/>
      <c r="L44" s="160">
        <f>J44*G44</f>
        <v>0</v>
      </c>
      <c r="M44" s="171">
        <f t="shared" ref="M44:M47" si="8">(K44-J44)*8</f>
        <v>0</v>
      </c>
      <c r="N44" s="160">
        <f t="shared" si="7"/>
        <v>0</v>
      </c>
      <c r="O44" s="156"/>
    </row>
    <row r="45" spans="1:15" ht="31.5" customHeight="1" x14ac:dyDescent="0.2">
      <c r="A45" s="133">
        <v>29</v>
      </c>
      <c r="B45" s="154" t="s">
        <v>255</v>
      </c>
      <c r="C45" s="135">
        <v>70</v>
      </c>
      <c r="D45" s="136" t="s">
        <v>275</v>
      </c>
      <c r="E45" s="155" t="s">
        <v>264</v>
      </c>
      <c r="F45" s="138" t="s">
        <v>282</v>
      </c>
      <c r="G45" s="174">
        <v>10</v>
      </c>
      <c r="H45" s="139" t="s">
        <v>44</v>
      </c>
      <c r="I45" s="133"/>
      <c r="J45" s="157"/>
      <c r="K45" s="139"/>
      <c r="L45" s="160">
        <f>J45*G45</f>
        <v>0</v>
      </c>
      <c r="M45" s="171">
        <f t="shared" si="8"/>
        <v>0</v>
      </c>
      <c r="N45" s="160">
        <f>K45*G45</f>
        <v>0</v>
      </c>
      <c r="O45" s="156"/>
    </row>
    <row r="46" spans="1:15" ht="35.25" customHeight="1" x14ac:dyDescent="0.2">
      <c r="A46" s="133">
        <v>30</v>
      </c>
      <c r="B46" s="154" t="s">
        <v>257</v>
      </c>
      <c r="C46" s="135">
        <v>45</v>
      </c>
      <c r="D46" s="136" t="s">
        <v>276</v>
      </c>
      <c r="E46" s="155" t="s">
        <v>264</v>
      </c>
      <c r="F46" s="138" t="s">
        <v>282</v>
      </c>
      <c r="G46" s="174">
        <v>10</v>
      </c>
      <c r="H46" s="139" t="s">
        <v>44</v>
      </c>
      <c r="I46" s="133"/>
      <c r="J46" s="157"/>
      <c r="K46" s="139"/>
      <c r="L46" s="160">
        <f>J46*G46</f>
        <v>0</v>
      </c>
      <c r="M46" s="171">
        <f t="shared" si="8"/>
        <v>0</v>
      </c>
      <c r="N46" s="160">
        <f>K46*G46</f>
        <v>0</v>
      </c>
      <c r="O46" s="156"/>
    </row>
    <row r="47" spans="1:15" ht="63" customHeight="1" x14ac:dyDescent="0.2">
      <c r="A47" s="133">
        <v>31</v>
      </c>
      <c r="B47" s="154" t="s">
        <v>256</v>
      </c>
      <c r="C47" s="135">
        <v>45</v>
      </c>
      <c r="D47" s="136" t="s">
        <v>276</v>
      </c>
      <c r="E47" s="155" t="s">
        <v>264</v>
      </c>
      <c r="F47" s="138" t="s">
        <v>284</v>
      </c>
      <c r="G47" s="174">
        <v>10</v>
      </c>
      <c r="H47" s="139" t="s">
        <v>44</v>
      </c>
      <c r="I47" s="133"/>
      <c r="J47" s="157"/>
      <c r="K47" s="139"/>
      <c r="L47" s="160">
        <f>J47*G47</f>
        <v>0</v>
      </c>
      <c r="M47" s="171">
        <f t="shared" si="8"/>
        <v>0</v>
      </c>
      <c r="N47" s="160">
        <f>K47*G47</f>
        <v>0</v>
      </c>
      <c r="O47" s="156"/>
    </row>
    <row r="48" spans="1:15" ht="14.25" customHeight="1" x14ac:dyDescent="0.2">
      <c r="A48" s="77"/>
      <c r="B48" s="47" t="s">
        <v>10</v>
      </c>
      <c r="C48" s="113" t="s">
        <v>11</v>
      </c>
      <c r="D48" s="114" t="s">
        <v>11</v>
      </c>
      <c r="E48" s="115"/>
      <c r="F48" s="115"/>
      <c r="G48" s="166"/>
      <c r="H48" s="116"/>
      <c r="I48" s="116"/>
      <c r="J48" s="158"/>
      <c r="K48" s="175"/>
      <c r="L48" s="161">
        <f>SUM(L43:L47)</f>
        <v>0</v>
      </c>
      <c r="M48" s="172">
        <f>SUM(M43:M47)</f>
        <v>0</v>
      </c>
      <c r="N48" s="170">
        <f>SUM(N43:N47)</f>
        <v>0</v>
      </c>
      <c r="O48" s="159"/>
    </row>
  </sheetData>
  <mergeCells count="5">
    <mergeCell ref="A33:O33"/>
    <mergeCell ref="A42:O42"/>
    <mergeCell ref="C4:K4"/>
    <mergeCell ref="A7:O7"/>
    <mergeCell ref="A25:O25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M13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29" customWidth="1"/>
    <col min="2" max="2" width="32.42578125" style="129" customWidth="1"/>
    <col min="3" max="3" width="14.42578125" style="129" customWidth="1"/>
    <col min="4" max="4" width="11.42578125" style="129" customWidth="1"/>
    <col min="5" max="7" width="15.140625" style="129" customWidth="1"/>
    <col min="8" max="8" width="13" style="129" customWidth="1"/>
    <col min="9" max="9" width="14.7109375" style="129" customWidth="1"/>
    <col min="10" max="10" width="14.42578125" style="129" customWidth="1"/>
    <col min="11" max="11" width="12.28515625" style="129" customWidth="1"/>
    <col min="12" max="12" width="14.42578125" style="129" customWidth="1"/>
    <col min="13" max="13" width="13.28515625" style="129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33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183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5.25" customHeight="1" x14ac:dyDescent="0.2">
      <c r="A7" s="188" t="s">
        <v>248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184</v>
      </c>
      <c r="C8" s="53">
        <v>600</v>
      </c>
      <c r="D8" s="54" t="s">
        <v>44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39.75" customHeight="1" x14ac:dyDescent="0.2">
      <c r="A11" s="188" t="s">
        <v>285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90"/>
    </row>
    <row r="12" spans="1:13" ht="17.25" customHeight="1" x14ac:dyDescent="0.2">
      <c r="A12" s="52">
        <v>2</v>
      </c>
      <c r="B12" s="87" t="s">
        <v>183</v>
      </c>
      <c r="C12" s="53">
        <v>500</v>
      </c>
      <c r="D12" s="54" t="s">
        <v>44</v>
      </c>
      <c r="E12" s="55"/>
      <c r="F12" s="56"/>
      <c r="G12" s="56"/>
      <c r="H12" s="57"/>
      <c r="I12" s="57"/>
      <c r="J12" s="58">
        <f>C12*F12</f>
        <v>0</v>
      </c>
      <c r="K12" s="57">
        <f>(G12-F12)*C12</f>
        <v>0</v>
      </c>
      <c r="L12" s="58">
        <f>G12*C12</f>
        <v>0</v>
      </c>
      <c r="M12" s="15"/>
    </row>
    <row r="13" spans="1:13" ht="14.25" customHeight="1" x14ac:dyDescent="0.2">
      <c r="A13" s="77"/>
      <c r="B13" s="47" t="s">
        <v>10</v>
      </c>
      <c r="C13" s="29" t="s">
        <v>11</v>
      </c>
      <c r="D13" s="30" t="s">
        <v>11</v>
      </c>
      <c r="E13" s="24"/>
      <c r="F13" s="24"/>
      <c r="G13" s="24"/>
      <c r="H13" s="25"/>
      <c r="I13" s="25"/>
      <c r="J13" s="26">
        <f>SUM(J12:J12)</f>
        <v>0</v>
      </c>
      <c r="K13" s="27">
        <f>SUM(K12:K12)</f>
        <v>0</v>
      </c>
      <c r="L13" s="26">
        <f>SUM(L12:L12)</f>
        <v>0</v>
      </c>
      <c r="M13" s="28"/>
    </row>
  </sheetData>
  <mergeCells count="3">
    <mergeCell ref="C4:K4"/>
    <mergeCell ref="A7:M7"/>
    <mergeCell ref="A11:M11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M9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29" customWidth="1"/>
    <col min="2" max="2" width="32.42578125" style="129" customWidth="1"/>
    <col min="3" max="3" width="14.42578125" style="129" customWidth="1"/>
    <col min="4" max="4" width="11.42578125" style="129" customWidth="1"/>
    <col min="5" max="7" width="15.140625" style="129" customWidth="1"/>
    <col min="8" max="8" width="13" style="129" customWidth="1"/>
    <col min="9" max="9" width="14.7109375" style="129" customWidth="1"/>
    <col min="10" max="10" width="14.42578125" style="129" customWidth="1"/>
    <col min="11" max="11" width="12.28515625" style="129" customWidth="1"/>
    <col min="12" max="12" width="14.42578125" style="129" customWidth="1"/>
    <col min="13" max="13" width="13.28515625" style="129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34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185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15.75" customHeight="1" x14ac:dyDescent="0.2">
      <c r="A7" s="188" t="s">
        <v>186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185</v>
      </c>
      <c r="C8" s="53">
        <v>700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M9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29" customWidth="1"/>
    <col min="2" max="2" width="32.42578125" style="129" customWidth="1"/>
    <col min="3" max="3" width="14.42578125" style="129" customWidth="1"/>
    <col min="4" max="4" width="11.42578125" style="129" customWidth="1"/>
    <col min="5" max="7" width="15.140625" style="129" customWidth="1"/>
    <col min="8" max="8" width="13" style="129" customWidth="1"/>
    <col min="9" max="9" width="14.7109375" style="129" customWidth="1"/>
    <col min="10" max="10" width="14.42578125" style="129" customWidth="1"/>
    <col min="11" max="11" width="12.28515625" style="129" customWidth="1"/>
    <col min="12" max="12" width="14.42578125" style="129" customWidth="1"/>
    <col min="13" max="13" width="13.28515625" style="129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35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187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2.25" customHeight="1" x14ac:dyDescent="0.2">
      <c r="A7" s="188" t="s">
        <v>188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189</v>
      </c>
      <c r="C8" s="53">
        <v>300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M10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29" customWidth="1"/>
    <col min="2" max="2" width="32.42578125" style="129" customWidth="1"/>
    <col min="3" max="3" width="14.42578125" style="129" customWidth="1"/>
    <col min="4" max="4" width="11.42578125" style="129" customWidth="1"/>
    <col min="5" max="7" width="15.140625" style="129" customWidth="1"/>
    <col min="8" max="8" width="13" style="129" customWidth="1"/>
    <col min="9" max="9" width="14.7109375" style="129" customWidth="1"/>
    <col min="10" max="10" width="14.42578125" style="129" customWidth="1"/>
    <col min="11" max="11" width="12.28515625" style="129" customWidth="1"/>
    <col min="12" max="12" width="14.42578125" style="129" customWidth="1"/>
    <col min="13" max="13" width="13.28515625" style="129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36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190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3.25" customHeight="1" x14ac:dyDescent="0.2">
      <c r="A7" s="188" t="s">
        <v>247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63">
        <v>1</v>
      </c>
      <c r="B8" s="132" t="s">
        <v>191</v>
      </c>
      <c r="C8" s="64">
        <v>50</v>
      </c>
      <c r="D8" s="65" t="s">
        <v>80</v>
      </c>
      <c r="E8" s="66"/>
      <c r="F8" s="67"/>
      <c r="G8" s="67"/>
      <c r="H8" s="68"/>
      <c r="I8" s="143"/>
      <c r="J8" s="140">
        <f>C8*F8</f>
        <v>0</v>
      </c>
      <c r="K8" s="139">
        <f>(G8-F8)*C8</f>
        <v>0</v>
      </c>
      <c r="L8" s="140">
        <f>G8*C8</f>
        <v>0</v>
      </c>
      <c r="M8" s="145"/>
    </row>
    <row r="9" spans="1:13" ht="27.75" customHeight="1" x14ac:dyDescent="0.2">
      <c r="A9" s="133">
        <v>2</v>
      </c>
      <c r="B9" s="134" t="s">
        <v>192</v>
      </c>
      <c r="C9" s="135">
        <v>50</v>
      </c>
      <c r="D9" s="136" t="s">
        <v>80</v>
      </c>
      <c r="E9" s="137"/>
      <c r="F9" s="138"/>
      <c r="G9" s="138"/>
      <c r="H9" s="139"/>
      <c r="I9" s="144"/>
      <c r="J9" s="140">
        <f>C9*F9</f>
        <v>0</v>
      </c>
      <c r="K9" s="139">
        <f>(G9-F9)*C9</f>
        <v>0</v>
      </c>
      <c r="L9" s="140">
        <f>G9*C9</f>
        <v>0</v>
      </c>
      <c r="M9" s="146"/>
    </row>
    <row r="10" spans="1:13" ht="12.75" x14ac:dyDescent="0.2">
      <c r="A10" s="77"/>
      <c r="B10" s="47" t="s">
        <v>10</v>
      </c>
      <c r="C10" s="113" t="s">
        <v>11</v>
      </c>
      <c r="D10" s="114" t="s">
        <v>11</v>
      </c>
      <c r="E10" s="115"/>
      <c r="F10" s="115"/>
      <c r="G10" s="115"/>
      <c r="H10" s="116"/>
      <c r="I10" s="116"/>
      <c r="J10" s="117">
        <f>SUM(J8:J9)</f>
        <v>0</v>
      </c>
      <c r="K10" s="118">
        <f>SUM(K8:K9)</f>
        <v>0</v>
      </c>
      <c r="L10" s="117">
        <f>SUM(L8:L9)</f>
        <v>0</v>
      </c>
      <c r="M10" s="119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M9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29" customWidth="1"/>
    <col min="2" max="2" width="32.42578125" style="129" customWidth="1"/>
    <col min="3" max="3" width="14.42578125" style="129" customWidth="1"/>
    <col min="4" max="4" width="11.42578125" style="129" customWidth="1"/>
    <col min="5" max="7" width="15.140625" style="129" customWidth="1"/>
    <col min="8" max="8" width="13" style="129" customWidth="1"/>
    <col min="9" max="9" width="14.7109375" style="129" customWidth="1"/>
    <col min="10" max="10" width="14.42578125" style="129" customWidth="1"/>
    <col min="11" max="11" width="12.28515625" style="129" customWidth="1"/>
    <col min="12" max="12" width="14.42578125" style="129" customWidth="1"/>
    <col min="13" max="13" width="13.28515625" style="129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37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193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1" customHeight="1" x14ac:dyDescent="0.2">
      <c r="A7" s="188" t="s">
        <v>194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193</v>
      </c>
      <c r="C8" s="53">
        <v>5000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M9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29" customWidth="1"/>
    <col min="2" max="2" width="32.42578125" style="129" customWidth="1"/>
    <col min="3" max="3" width="14.42578125" style="129" customWidth="1"/>
    <col min="4" max="4" width="11.42578125" style="129" customWidth="1"/>
    <col min="5" max="7" width="15.140625" style="129" customWidth="1"/>
    <col min="8" max="8" width="13" style="129" customWidth="1"/>
    <col min="9" max="9" width="14.7109375" style="129" customWidth="1"/>
    <col min="10" max="10" width="14.42578125" style="129" customWidth="1"/>
    <col min="11" max="11" width="12.28515625" style="129" customWidth="1"/>
    <col min="12" max="12" width="14.42578125" style="129" customWidth="1"/>
    <col min="13" max="13" width="13.28515625" style="129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38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195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40.5" customHeight="1" x14ac:dyDescent="0.2">
      <c r="A7" s="188" t="s">
        <v>196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195</v>
      </c>
      <c r="C8" s="53">
        <v>1000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M9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29" customWidth="1"/>
    <col min="2" max="2" width="32.42578125" style="129" customWidth="1"/>
    <col min="3" max="3" width="14.42578125" style="129" customWidth="1"/>
    <col min="4" max="4" width="11.42578125" style="129" customWidth="1"/>
    <col min="5" max="7" width="15.140625" style="129" customWidth="1"/>
    <col min="8" max="8" width="13" style="129" customWidth="1"/>
    <col min="9" max="9" width="14.7109375" style="129" customWidth="1"/>
    <col min="10" max="10" width="14.42578125" style="129" customWidth="1"/>
    <col min="11" max="11" width="12.28515625" style="129" customWidth="1"/>
    <col min="12" max="12" width="14.42578125" style="129" customWidth="1"/>
    <col min="13" max="13" width="13.28515625" style="129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39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197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40.5" customHeight="1" x14ac:dyDescent="0.2">
      <c r="A7" s="188" t="s">
        <v>199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197</v>
      </c>
      <c r="C8" s="53">
        <v>150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1"/>
  <sheetViews>
    <sheetView workbookViewId="0">
      <selection activeCell="L16" sqref="L16"/>
    </sheetView>
  </sheetViews>
  <sheetFormatPr defaultColWidth="8.85546875" defaultRowHeight="14.25" customHeight="1" x14ac:dyDescent="0.2"/>
  <cols>
    <col min="1" max="1" width="4.7109375" style="42" customWidth="1"/>
    <col min="2" max="2" width="32.42578125" style="42" customWidth="1"/>
    <col min="3" max="3" width="14.42578125" style="42" customWidth="1"/>
    <col min="4" max="4" width="11.42578125" style="42" customWidth="1"/>
    <col min="5" max="7" width="15.140625" style="42" customWidth="1"/>
    <col min="8" max="8" width="13" style="42" customWidth="1"/>
    <col min="9" max="9" width="14.7109375" style="42" customWidth="1"/>
    <col min="10" max="10" width="14.42578125" style="42" customWidth="1"/>
    <col min="11" max="11" width="12.28515625" style="42" customWidth="1"/>
    <col min="12" max="12" width="14.42578125" style="42" customWidth="1"/>
    <col min="13" max="13" width="13.28515625" style="4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4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231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72" t="s">
        <v>2</v>
      </c>
      <c r="B6" s="73" t="s">
        <v>13</v>
      </c>
      <c r="C6" s="73" t="s">
        <v>14</v>
      </c>
      <c r="D6" s="72" t="s">
        <v>3</v>
      </c>
      <c r="E6" s="73" t="s">
        <v>15</v>
      </c>
      <c r="F6" s="73" t="s">
        <v>17</v>
      </c>
      <c r="G6" s="73" t="s">
        <v>18</v>
      </c>
      <c r="H6" s="72" t="s">
        <v>4</v>
      </c>
      <c r="I6" s="72" t="s">
        <v>5</v>
      </c>
      <c r="J6" s="73" t="s">
        <v>6</v>
      </c>
      <c r="K6" s="72" t="s">
        <v>7</v>
      </c>
      <c r="L6" s="74" t="s">
        <v>8</v>
      </c>
      <c r="M6" s="38" t="s">
        <v>9</v>
      </c>
    </row>
    <row r="7" spans="1:13" x14ac:dyDescent="0.2">
      <c r="A7" s="185" t="s">
        <v>70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7"/>
    </row>
    <row r="8" spans="1:13" ht="38.25" x14ac:dyDescent="0.2">
      <c r="A8" s="63">
        <v>1</v>
      </c>
      <c r="B8" s="71" t="s">
        <v>46</v>
      </c>
      <c r="C8" s="64">
        <v>1100</v>
      </c>
      <c r="D8" s="65" t="s">
        <v>16</v>
      </c>
      <c r="E8" s="66"/>
      <c r="F8" s="67"/>
      <c r="G8" s="67"/>
      <c r="H8" s="68"/>
      <c r="I8" s="68"/>
      <c r="J8" s="69">
        <f>C8*F8</f>
        <v>0</v>
      </c>
      <c r="K8" s="68">
        <f>(G8-F8)*C8</f>
        <v>0</v>
      </c>
      <c r="L8" s="69">
        <f>G8*C8</f>
        <v>0</v>
      </c>
      <c r="M8" s="70"/>
    </row>
    <row r="9" spans="1:13" ht="60" customHeight="1" x14ac:dyDescent="0.2">
      <c r="A9" s="182" t="s">
        <v>48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4"/>
    </row>
    <row r="10" spans="1:13" ht="25.5" x14ac:dyDescent="0.2">
      <c r="A10" s="52">
        <v>2</v>
      </c>
      <c r="B10" s="31" t="s">
        <v>47</v>
      </c>
      <c r="C10" s="53">
        <v>1500</v>
      </c>
      <c r="D10" s="54" t="s">
        <v>16</v>
      </c>
      <c r="E10" s="55"/>
      <c r="F10" s="56"/>
      <c r="G10" s="56"/>
      <c r="H10" s="57"/>
      <c r="I10" s="57"/>
      <c r="J10" s="58">
        <f>C10*F10</f>
        <v>0</v>
      </c>
      <c r="K10" s="57">
        <f>(G10-F10)*C10</f>
        <v>0</v>
      </c>
      <c r="L10" s="58">
        <f>G10*C10</f>
        <v>0</v>
      </c>
      <c r="M10" s="15"/>
    </row>
    <row r="11" spans="1:13" ht="12.75" x14ac:dyDescent="0.2">
      <c r="A11" s="22"/>
      <c r="B11" s="47" t="s">
        <v>10</v>
      </c>
      <c r="C11" s="29" t="s">
        <v>11</v>
      </c>
      <c r="D11" s="30" t="s">
        <v>11</v>
      </c>
      <c r="E11" s="24"/>
      <c r="F11" s="24"/>
      <c r="G11" s="24"/>
      <c r="H11" s="25"/>
      <c r="I11" s="25"/>
      <c r="J11" s="26">
        <f>SUM(J8:J10)</f>
        <v>0</v>
      </c>
      <c r="K11" s="27">
        <f>SUM(K8:K10)</f>
        <v>0</v>
      </c>
      <c r="L11" s="26">
        <f>SUM(L8:L10)</f>
        <v>0</v>
      </c>
      <c r="M11" s="28"/>
    </row>
  </sheetData>
  <mergeCells count="3">
    <mergeCell ref="C4:K4"/>
    <mergeCell ref="A9:M9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M9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30" customWidth="1"/>
    <col min="2" max="2" width="32.42578125" style="130" customWidth="1"/>
    <col min="3" max="3" width="14.42578125" style="130" customWidth="1"/>
    <col min="4" max="4" width="11.42578125" style="130" customWidth="1"/>
    <col min="5" max="7" width="15.140625" style="130" customWidth="1"/>
    <col min="8" max="8" width="13" style="130" customWidth="1"/>
    <col min="9" max="9" width="14.7109375" style="130" customWidth="1"/>
    <col min="10" max="10" width="14.42578125" style="130" customWidth="1"/>
    <col min="11" max="11" width="12.28515625" style="130" customWidth="1"/>
    <col min="12" max="12" width="14.42578125" style="130" customWidth="1"/>
    <col min="13" max="13" width="13.28515625" style="130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40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202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8.5" customHeight="1" x14ac:dyDescent="0.2">
      <c r="A7" s="188" t="s">
        <v>201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202</v>
      </c>
      <c r="C8" s="53">
        <v>600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M9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30" customWidth="1"/>
    <col min="2" max="2" width="32.42578125" style="130" customWidth="1"/>
    <col min="3" max="3" width="14.42578125" style="130" customWidth="1"/>
    <col min="4" max="4" width="11.42578125" style="130" customWidth="1"/>
    <col min="5" max="7" width="15.140625" style="130" customWidth="1"/>
    <col min="8" max="8" width="13" style="130" customWidth="1"/>
    <col min="9" max="9" width="14.7109375" style="130" customWidth="1"/>
    <col min="10" max="10" width="14.42578125" style="130" customWidth="1"/>
    <col min="11" max="11" width="12.28515625" style="130" customWidth="1"/>
    <col min="12" max="12" width="14.42578125" style="130" customWidth="1"/>
    <col min="13" max="13" width="13.28515625" style="130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41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205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0" customHeight="1" x14ac:dyDescent="0.2">
      <c r="A7" s="188" t="s">
        <v>206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205</v>
      </c>
      <c r="C8" s="53">
        <v>600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M17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30" customWidth="1"/>
    <col min="2" max="2" width="32.42578125" style="130" customWidth="1"/>
    <col min="3" max="3" width="14.42578125" style="130" customWidth="1"/>
    <col min="4" max="4" width="11.42578125" style="130" customWidth="1"/>
    <col min="5" max="7" width="15.140625" style="130" customWidth="1"/>
    <col min="8" max="8" width="13" style="130" customWidth="1"/>
    <col min="9" max="9" width="14.7109375" style="130" customWidth="1"/>
    <col min="10" max="10" width="14.42578125" style="130" customWidth="1"/>
    <col min="11" max="11" width="12.28515625" style="130" customWidth="1"/>
    <col min="12" max="12" width="14.42578125" style="130" customWidth="1"/>
    <col min="13" max="13" width="13.28515625" style="130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42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208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4" customHeight="1" x14ac:dyDescent="0.2">
      <c r="A7" s="188" t="s">
        <v>209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208</v>
      </c>
      <c r="C8" s="53">
        <v>500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7" spans="2:2" ht="14.25" customHeight="1" x14ac:dyDescent="0.2">
      <c r="B17" s="131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M17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30" customWidth="1"/>
    <col min="2" max="2" width="32.42578125" style="130" customWidth="1"/>
    <col min="3" max="3" width="14.42578125" style="130" customWidth="1"/>
    <col min="4" max="4" width="11.42578125" style="130" customWidth="1"/>
    <col min="5" max="7" width="15.140625" style="130" customWidth="1"/>
    <col min="8" max="8" width="13" style="130" customWidth="1"/>
    <col min="9" max="9" width="14.7109375" style="130" customWidth="1"/>
    <col min="10" max="10" width="14.42578125" style="130" customWidth="1"/>
    <col min="11" max="11" width="12.28515625" style="130" customWidth="1"/>
    <col min="12" max="12" width="14.42578125" style="130" customWidth="1"/>
    <col min="13" max="13" width="13.28515625" style="130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43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288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15.75" customHeight="1" x14ac:dyDescent="0.2">
      <c r="A7" s="188" t="s">
        <v>210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87" t="s">
        <v>210</v>
      </c>
      <c r="C8" s="53">
        <v>400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14.25" customHeight="1" x14ac:dyDescent="0.2">
      <c r="A11" s="188" t="s">
        <v>211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90"/>
    </row>
    <row r="12" spans="1:13" ht="14.25" customHeight="1" x14ac:dyDescent="0.2">
      <c r="A12" s="52">
        <v>2</v>
      </c>
      <c r="B12" s="87" t="s">
        <v>212</v>
      </c>
      <c r="C12" s="53">
        <v>400</v>
      </c>
      <c r="D12" s="54" t="s">
        <v>80</v>
      </c>
      <c r="E12" s="55"/>
      <c r="F12" s="56"/>
      <c r="G12" s="56"/>
      <c r="H12" s="57"/>
      <c r="I12" s="57"/>
      <c r="J12" s="58">
        <f>C12*F12</f>
        <v>0</v>
      </c>
      <c r="K12" s="57">
        <f>(G12-F12)*C12</f>
        <v>0</v>
      </c>
      <c r="L12" s="58">
        <f>G12*C12</f>
        <v>0</v>
      </c>
      <c r="M12" s="15"/>
    </row>
    <row r="13" spans="1:13" ht="14.25" customHeight="1" x14ac:dyDescent="0.2">
      <c r="A13" s="77"/>
      <c r="B13" s="47" t="s">
        <v>10</v>
      </c>
      <c r="C13" s="29" t="s">
        <v>11</v>
      </c>
      <c r="D13" s="30" t="s">
        <v>11</v>
      </c>
      <c r="E13" s="24"/>
      <c r="F13" s="24"/>
      <c r="G13" s="24"/>
      <c r="H13" s="25"/>
      <c r="I13" s="25"/>
      <c r="J13" s="26">
        <f>SUM(J12:J12)</f>
        <v>0</v>
      </c>
      <c r="K13" s="27">
        <f>SUM(K12:K12)</f>
        <v>0</v>
      </c>
      <c r="L13" s="26">
        <f>SUM(L12:L12)</f>
        <v>0</v>
      </c>
      <c r="M13" s="28"/>
    </row>
    <row r="17" spans="2:2" ht="14.25" customHeight="1" x14ac:dyDescent="0.2">
      <c r="B17" s="131"/>
    </row>
  </sheetData>
  <mergeCells count="3">
    <mergeCell ref="C4:K4"/>
    <mergeCell ref="A7:M7"/>
    <mergeCell ref="A11:M11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M14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30" customWidth="1"/>
    <col min="2" max="2" width="32.42578125" style="130" customWidth="1"/>
    <col min="3" max="3" width="14.42578125" style="130" customWidth="1"/>
    <col min="4" max="4" width="11.42578125" style="130" customWidth="1"/>
    <col min="5" max="7" width="15.140625" style="130" customWidth="1"/>
    <col min="8" max="8" width="13" style="130" customWidth="1"/>
    <col min="9" max="9" width="14.7109375" style="130" customWidth="1"/>
    <col min="10" max="10" width="14.42578125" style="130" customWidth="1"/>
    <col min="11" max="11" width="12.28515625" style="130" customWidth="1"/>
    <col min="12" max="12" width="14.42578125" style="130" customWidth="1"/>
    <col min="13" max="13" width="13.28515625" style="130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44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214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15.75" customHeight="1" x14ac:dyDescent="0.2">
      <c r="A7" s="188" t="s">
        <v>215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1" customHeight="1" x14ac:dyDescent="0.2">
      <c r="A8" s="52">
        <v>1</v>
      </c>
      <c r="B8" s="87" t="s">
        <v>214</v>
      </c>
      <c r="C8" s="53">
        <v>300</v>
      </c>
      <c r="D8" s="54" t="s">
        <v>44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4" spans="1:13" s="130" customFormat="1" ht="14.25" customHeight="1" x14ac:dyDescent="0.2">
      <c r="B14" s="131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M14"/>
  <sheetViews>
    <sheetView zoomScale="130" zoomScaleNormal="130" zoomScalePageLayoutView="130" workbookViewId="0">
      <selection activeCell="C3" sqref="C3"/>
    </sheetView>
  </sheetViews>
  <sheetFormatPr defaultColWidth="8.85546875" defaultRowHeight="14.25" customHeight="1" x14ac:dyDescent="0.2"/>
  <cols>
    <col min="1" max="1" width="4.7109375" style="130" customWidth="1"/>
    <col min="2" max="2" width="32.42578125" style="130" customWidth="1"/>
    <col min="3" max="3" width="14.42578125" style="130" customWidth="1"/>
    <col min="4" max="4" width="11.42578125" style="130" customWidth="1"/>
    <col min="5" max="7" width="15.140625" style="130" customWidth="1"/>
    <col min="8" max="8" width="13" style="130" customWidth="1"/>
    <col min="9" max="9" width="14.7109375" style="130" customWidth="1"/>
    <col min="10" max="10" width="14.42578125" style="130" customWidth="1"/>
    <col min="11" max="11" width="12.28515625" style="130" customWidth="1"/>
    <col min="12" max="12" width="14.42578125" style="130" customWidth="1"/>
    <col min="13" max="13" width="13.28515625" style="130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45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216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15.75" customHeight="1" x14ac:dyDescent="0.2">
      <c r="A7" s="188" t="s">
        <v>217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1" customHeight="1" x14ac:dyDescent="0.2">
      <c r="A8" s="52">
        <v>1</v>
      </c>
      <c r="B8" s="87" t="s">
        <v>218</v>
      </c>
      <c r="C8" s="53">
        <v>1000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4" spans="1:13" s="130" customFormat="1" ht="14.25" customHeight="1" x14ac:dyDescent="0.2">
      <c r="B14" s="131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M14"/>
  <sheetViews>
    <sheetView zoomScale="130" zoomScaleNormal="130" zoomScalePageLayoutView="130" workbookViewId="0">
      <selection activeCell="C2" sqref="C2"/>
    </sheetView>
  </sheetViews>
  <sheetFormatPr defaultColWidth="8.85546875" defaultRowHeight="14.25" customHeight="1" x14ac:dyDescent="0.2"/>
  <cols>
    <col min="1" max="1" width="4.7109375" style="130" customWidth="1"/>
    <col min="2" max="2" width="32.42578125" style="130" customWidth="1"/>
    <col min="3" max="3" width="14.42578125" style="130" customWidth="1"/>
    <col min="4" max="4" width="11.42578125" style="130" customWidth="1"/>
    <col min="5" max="7" width="15.140625" style="130" customWidth="1"/>
    <col min="8" max="8" width="13" style="130" customWidth="1"/>
    <col min="9" max="9" width="14.7109375" style="130" customWidth="1"/>
    <col min="10" max="10" width="14.42578125" style="130" customWidth="1"/>
    <col min="11" max="11" width="12.28515625" style="130" customWidth="1"/>
    <col min="12" max="12" width="14.42578125" style="130" customWidth="1"/>
    <col min="13" max="13" width="13.28515625" style="130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46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219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42.75" customHeight="1" x14ac:dyDescent="0.2">
      <c r="A7" s="188" t="s">
        <v>221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1" customHeight="1" x14ac:dyDescent="0.2">
      <c r="A8" s="52">
        <v>1</v>
      </c>
      <c r="B8" s="87" t="s">
        <v>220</v>
      </c>
      <c r="C8" s="53">
        <v>400</v>
      </c>
      <c r="D8" s="54" t="s">
        <v>80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77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4" spans="1:13" s="130" customFormat="1" ht="14.25" customHeight="1" x14ac:dyDescent="0.2">
      <c r="B14" s="131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M17"/>
  <sheetViews>
    <sheetView zoomScale="130" zoomScaleNormal="130" zoomScalePageLayoutView="130" workbookViewId="0">
      <selection activeCell="E18" sqref="E18"/>
    </sheetView>
  </sheetViews>
  <sheetFormatPr defaultColWidth="8.85546875" defaultRowHeight="14.25" customHeight="1" x14ac:dyDescent="0.2"/>
  <cols>
    <col min="1" max="1" width="4.7109375" style="141" customWidth="1"/>
    <col min="2" max="2" width="32.42578125" style="141" customWidth="1"/>
    <col min="3" max="3" width="14.42578125" style="141" customWidth="1"/>
    <col min="4" max="4" width="11.42578125" style="141" customWidth="1"/>
    <col min="5" max="7" width="15.140625" style="141" customWidth="1"/>
    <col min="8" max="8" width="13" style="141" customWidth="1"/>
    <col min="9" max="9" width="14.7109375" style="141" customWidth="1"/>
    <col min="10" max="10" width="14.42578125" style="141" customWidth="1"/>
    <col min="11" max="11" width="12.28515625" style="141" customWidth="1"/>
    <col min="12" max="12" width="14.42578125" style="141" customWidth="1"/>
    <col min="13" max="13" width="13.28515625" style="141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47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225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42.75" customHeight="1" x14ac:dyDescent="0.2">
      <c r="A7" s="188" t="s">
        <v>230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1" customHeight="1" x14ac:dyDescent="0.2">
      <c r="A8" s="63">
        <v>1</v>
      </c>
      <c r="B8" s="132" t="s">
        <v>226</v>
      </c>
      <c r="C8" s="147">
        <v>50</v>
      </c>
      <c r="D8" s="136" t="s">
        <v>44</v>
      </c>
      <c r="E8" s="149"/>
      <c r="F8" s="67"/>
      <c r="G8" s="67"/>
      <c r="H8" s="68"/>
      <c r="I8" s="143"/>
      <c r="J8" s="140">
        <f>C8*F8</f>
        <v>0</v>
      </c>
      <c r="K8" s="139">
        <f>(G8-F8)*C8</f>
        <v>0</v>
      </c>
      <c r="L8" s="140">
        <f>G8*C8</f>
        <v>0</v>
      </c>
      <c r="M8" s="145"/>
    </row>
    <row r="9" spans="1:13" ht="21" customHeight="1" x14ac:dyDescent="0.2">
      <c r="A9" s="133">
        <v>2</v>
      </c>
      <c r="B9" s="132" t="s">
        <v>227</v>
      </c>
      <c r="C9" s="148">
        <v>800</v>
      </c>
      <c r="D9" s="136" t="s">
        <v>44</v>
      </c>
      <c r="E9" s="150"/>
      <c r="F9" s="138"/>
      <c r="G9" s="138"/>
      <c r="H9" s="139"/>
      <c r="I9" s="144"/>
      <c r="J9" s="140">
        <f>C9*F9</f>
        <v>0</v>
      </c>
      <c r="K9" s="139">
        <f t="shared" ref="K9:K11" si="0">(G9-F9)*C9</f>
        <v>0</v>
      </c>
      <c r="L9" s="140">
        <f>G9*C9</f>
        <v>0</v>
      </c>
      <c r="M9" s="146"/>
    </row>
    <row r="10" spans="1:13" ht="21" customHeight="1" x14ac:dyDescent="0.2">
      <c r="A10" s="133">
        <v>3</v>
      </c>
      <c r="B10" s="132" t="s">
        <v>228</v>
      </c>
      <c r="C10" s="148">
        <v>1500</v>
      </c>
      <c r="D10" s="136" t="s">
        <v>44</v>
      </c>
      <c r="E10" s="150"/>
      <c r="F10" s="138"/>
      <c r="G10" s="138"/>
      <c r="H10" s="139"/>
      <c r="I10" s="144"/>
      <c r="J10" s="140">
        <f>C10*F10</f>
        <v>0</v>
      </c>
      <c r="K10" s="139">
        <f t="shared" si="0"/>
        <v>0</v>
      </c>
      <c r="L10" s="140">
        <f>G10*C10</f>
        <v>0</v>
      </c>
      <c r="M10" s="146"/>
    </row>
    <row r="11" spans="1:13" ht="21" customHeight="1" x14ac:dyDescent="0.2">
      <c r="A11" s="133">
        <v>4</v>
      </c>
      <c r="B11" s="134" t="s">
        <v>229</v>
      </c>
      <c r="C11" s="148">
        <v>200</v>
      </c>
      <c r="D11" s="136" t="s">
        <v>44</v>
      </c>
      <c r="E11" s="150"/>
      <c r="F11" s="138"/>
      <c r="G11" s="138"/>
      <c r="H11" s="139"/>
      <c r="I11" s="144"/>
      <c r="J11" s="140">
        <f>C11*F11</f>
        <v>0</v>
      </c>
      <c r="K11" s="139">
        <f t="shared" si="0"/>
        <v>0</v>
      </c>
      <c r="L11" s="140">
        <f>G11*C11</f>
        <v>0</v>
      </c>
      <c r="M11" s="146"/>
    </row>
    <row r="12" spans="1:13" ht="12.75" x14ac:dyDescent="0.2">
      <c r="A12" s="77"/>
      <c r="B12" s="47" t="s">
        <v>10</v>
      </c>
      <c r="C12" s="29" t="s">
        <v>11</v>
      </c>
      <c r="D12" s="114" t="s">
        <v>11</v>
      </c>
      <c r="E12" s="24"/>
      <c r="F12" s="24"/>
      <c r="G12" s="24"/>
      <c r="H12" s="25"/>
      <c r="I12" s="25"/>
      <c r="J12" s="117">
        <f>SUM(J8:J11)</f>
        <v>0</v>
      </c>
      <c r="K12" s="118">
        <f>SUM(K8:K11)</f>
        <v>0</v>
      </c>
      <c r="L12" s="117">
        <f>SUM(L8:L11)</f>
        <v>0</v>
      </c>
      <c r="M12" s="28"/>
    </row>
    <row r="17" spans="2:2" s="141" customFormat="1" ht="14.25" customHeight="1" x14ac:dyDescent="0.2">
      <c r="B17" s="142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13"/>
  <sheetViews>
    <sheetView workbookViewId="0">
      <selection activeCell="E22" sqref="E22"/>
    </sheetView>
  </sheetViews>
  <sheetFormatPr defaultColWidth="8.85546875" defaultRowHeight="14.25" customHeight="1" x14ac:dyDescent="0.2"/>
  <cols>
    <col min="1" max="1" width="4.7109375" style="61" customWidth="1"/>
    <col min="2" max="2" width="32.42578125" style="61" customWidth="1"/>
    <col min="3" max="3" width="14.42578125" style="61" customWidth="1"/>
    <col min="4" max="4" width="11.42578125" style="61" customWidth="1"/>
    <col min="5" max="7" width="15.140625" style="61" customWidth="1"/>
    <col min="8" max="8" width="13" style="61" customWidth="1"/>
    <col min="9" max="9" width="14.7109375" style="61" customWidth="1"/>
    <col min="10" max="10" width="14.42578125" style="61" customWidth="1"/>
    <col min="11" max="11" width="12.28515625" style="61" customWidth="1"/>
    <col min="12" max="12" width="14.42578125" style="61" customWidth="1"/>
    <col min="13" max="13" width="13.28515625" style="61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5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49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26.25" customHeight="1" x14ac:dyDescent="0.2">
      <c r="A7" s="188" t="s">
        <v>51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59" t="s">
        <v>50</v>
      </c>
      <c r="C8" s="53">
        <v>300</v>
      </c>
      <c r="D8" s="54" t="s">
        <v>16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22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48" customHeight="1" x14ac:dyDescent="0.2">
      <c r="A11" s="191" t="s">
        <v>52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3"/>
    </row>
    <row r="12" spans="1:13" ht="24" customHeight="1" x14ac:dyDescent="0.2">
      <c r="A12" s="52">
        <v>2</v>
      </c>
      <c r="B12" s="59" t="s">
        <v>53</v>
      </c>
      <c r="C12" s="53">
        <v>1000</v>
      </c>
      <c r="D12" s="54" t="s">
        <v>16</v>
      </c>
      <c r="E12" s="55"/>
      <c r="F12" s="56"/>
      <c r="G12" s="56"/>
      <c r="H12" s="57"/>
      <c r="I12" s="57"/>
      <c r="J12" s="58">
        <f>C12*F12</f>
        <v>0</v>
      </c>
      <c r="K12" s="57">
        <f>(G12-F12)*C12</f>
        <v>0</v>
      </c>
      <c r="L12" s="58">
        <f>G12*C12</f>
        <v>0</v>
      </c>
      <c r="M12" s="15"/>
    </row>
    <row r="13" spans="1:13" ht="14.25" customHeight="1" x14ac:dyDescent="0.2">
      <c r="A13" s="22"/>
      <c r="B13" s="47" t="s">
        <v>10</v>
      </c>
      <c r="C13" s="29" t="s">
        <v>11</v>
      </c>
      <c r="D13" s="30" t="s">
        <v>11</v>
      </c>
      <c r="E13" s="24"/>
      <c r="F13" s="24"/>
      <c r="G13" s="24"/>
      <c r="H13" s="25"/>
      <c r="I13" s="25"/>
      <c r="J13" s="26">
        <f>SUM(J12:J12)</f>
        <v>0</v>
      </c>
      <c r="K13" s="27">
        <f>SUM(K12:K12)</f>
        <v>0</v>
      </c>
      <c r="L13" s="26">
        <f>SUM(L12:L12)</f>
        <v>0</v>
      </c>
      <c r="M13" s="28"/>
    </row>
  </sheetData>
  <mergeCells count="3">
    <mergeCell ref="C4:K4"/>
    <mergeCell ref="A7:M7"/>
    <mergeCell ref="A11:M11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22"/>
  <sheetViews>
    <sheetView topLeftCell="A13" workbookViewId="0">
      <selection activeCell="H25" sqref="H25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6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54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69" customHeight="1" x14ac:dyDescent="0.2">
      <c r="A7" s="197" t="s">
        <v>174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9"/>
    </row>
    <row r="8" spans="1:13" ht="27.75" customHeight="1" x14ac:dyDescent="0.2">
      <c r="A8" s="52">
        <v>1</v>
      </c>
      <c r="B8" s="59" t="s">
        <v>55</v>
      </c>
      <c r="C8" s="53">
        <v>500</v>
      </c>
      <c r="D8" s="54" t="s">
        <v>16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22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61.5" customHeight="1" x14ac:dyDescent="0.2">
      <c r="A11" s="191" t="s">
        <v>224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3"/>
    </row>
    <row r="12" spans="1:13" ht="24" customHeight="1" x14ac:dyDescent="0.2">
      <c r="A12" s="52">
        <v>2</v>
      </c>
      <c r="B12" s="59" t="s">
        <v>56</v>
      </c>
      <c r="C12" s="53">
        <v>500</v>
      </c>
      <c r="D12" s="54" t="s">
        <v>16</v>
      </c>
      <c r="E12" s="55"/>
      <c r="F12" s="56"/>
      <c r="G12" s="56"/>
      <c r="H12" s="57"/>
      <c r="I12" s="57"/>
      <c r="J12" s="58">
        <f>C12*F12</f>
        <v>0</v>
      </c>
      <c r="K12" s="57">
        <f>(G12-F12)*C12</f>
        <v>0</v>
      </c>
      <c r="L12" s="58">
        <f>G12*C12</f>
        <v>0</v>
      </c>
      <c r="M12" s="15"/>
    </row>
    <row r="13" spans="1:13" ht="14.25" customHeight="1" x14ac:dyDescent="0.2">
      <c r="A13" s="22"/>
      <c r="B13" s="47" t="s">
        <v>10</v>
      </c>
      <c r="C13" s="29" t="s">
        <v>11</v>
      </c>
      <c r="D13" s="30" t="s">
        <v>11</v>
      </c>
      <c r="E13" s="24"/>
      <c r="F13" s="24"/>
      <c r="G13" s="24"/>
      <c r="H13" s="25"/>
      <c r="I13" s="25"/>
      <c r="J13" s="26">
        <f>SUM(J12:J12)</f>
        <v>0</v>
      </c>
      <c r="K13" s="27">
        <f>SUM(K12:K12)</f>
        <v>0</v>
      </c>
      <c r="L13" s="26">
        <f>SUM(L12:L12)</f>
        <v>0</v>
      </c>
      <c r="M13" s="28"/>
    </row>
    <row r="15" spans="1:13" ht="104.25" customHeight="1" x14ac:dyDescent="0.2">
      <c r="A15" s="191" t="s">
        <v>58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3"/>
    </row>
    <row r="16" spans="1:13" ht="20.25" customHeight="1" x14ac:dyDescent="0.2">
      <c r="A16" s="52">
        <v>3</v>
      </c>
      <c r="B16" s="59" t="s">
        <v>57</v>
      </c>
      <c r="C16" s="53">
        <v>500</v>
      </c>
      <c r="D16" s="54" t="s">
        <v>16</v>
      </c>
      <c r="E16" s="55"/>
      <c r="F16" s="56"/>
      <c r="G16" s="56"/>
      <c r="H16" s="57"/>
      <c r="I16" s="57"/>
      <c r="J16" s="58">
        <f>C16*F16</f>
        <v>0</v>
      </c>
      <c r="K16" s="57">
        <f>(G16-F16)*C16</f>
        <v>0</v>
      </c>
      <c r="L16" s="58">
        <f>G16*C16</f>
        <v>0</v>
      </c>
      <c r="M16" s="15"/>
    </row>
    <row r="17" spans="1:13" ht="14.25" customHeight="1" x14ac:dyDescent="0.2">
      <c r="A17" s="22"/>
      <c r="B17" s="47" t="s">
        <v>10</v>
      </c>
      <c r="C17" s="29" t="s">
        <v>11</v>
      </c>
      <c r="D17" s="30" t="s">
        <v>11</v>
      </c>
      <c r="E17" s="24"/>
      <c r="F17" s="24"/>
      <c r="G17" s="24"/>
      <c r="H17" s="25"/>
      <c r="I17" s="25"/>
      <c r="J17" s="26">
        <f>SUM(J16:J16)</f>
        <v>0</v>
      </c>
      <c r="K17" s="27">
        <f>SUM(K16:K16)</f>
        <v>0</v>
      </c>
      <c r="L17" s="26">
        <f>SUM(L16:L16)</f>
        <v>0</v>
      </c>
      <c r="M17" s="28"/>
    </row>
    <row r="20" spans="1:13" ht="132.75" customHeight="1" x14ac:dyDescent="0.2">
      <c r="A20" s="191" t="s">
        <v>59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3"/>
    </row>
    <row r="21" spans="1:13" ht="18.75" customHeight="1" x14ac:dyDescent="0.2">
      <c r="A21" s="52">
        <v>4</v>
      </c>
      <c r="B21" s="59" t="s">
        <v>60</v>
      </c>
      <c r="C21" s="53">
        <v>500</v>
      </c>
      <c r="D21" s="54" t="s">
        <v>16</v>
      </c>
      <c r="E21" s="55"/>
      <c r="F21" s="56"/>
      <c r="G21" s="56"/>
      <c r="H21" s="57"/>
      <c r="I21" s="57"/>
      <c r="J21" s="58">
        <f>C21*F21</f>
        <v>0</v>
      </c>
      <c r="K21" s="57">
        <f>(G21-F21)*C21</f>
        <v>0</v>
      </c>
      <c r="L21" s="58">
        <f>G21*C21</f>
        <v>0</v>
      </c>
      <c r="M21" s="15"/>
    </row>
    <row r="22" spans="1:13" ht="14.25" customHeight="1" x14ac:dyDescent="0.2">
      <c r="A22" s="22"/>
      <c r="B22" s="47" t="s">
        <v>10</v>
      </c>
      <c r="C22" s="29" t="s">
        <v>11</v>
      </c>
      <c r="D22" s="30" t="s">
        <v>11</v>
      </c>
      <c r="E22" s="24"/>
      <c r="F22" s="24"/>
      <c r="G22" s="24"/>
      <c r="H22" s="25"/>
      <c r="I22" s="25"/>
      <c r="J22" s="26">
        <f>SUM(J21:J21)</f>
        <v>0</v>
      </c>
      <c r="K22" s="27">
        <f>SUM(K21:K21)</f>
        <v>0</v>
      </c>
      <c r="L22" s="26">
        <f>SUM(L21:L21)</f>
        <v>0</v>
      </c>
      <c r="M22" s="28"/>
    </row>
  </sheetData>
  <mergeCells count="5">
    <mergeCell ref="A20:M20"/>
    <mergeCell ref="C4:K4"/>
    <mergeCell ref="A7:M7"/>
    <mergeCell ref="A11:M11"/>
    <mergeCell ref="A15:M15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10"/>
  <sheetViews>
    <sheetView workbookViewId="0">
      <selection activeCell="K11" sqref="K11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7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61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68.25" customHeight="1" x14ac:dyDescent="0.2">
      <c r="A7" s="188" t="s">
        <v>62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59" t="s">
        <v>63</v>
      </c>
      <c r="C8" s="53">
        <v>2200</v>
      </c>
      <c r="D8" s="54" t="s">
        <v>16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27.75" customHeight="1" x14ac:dyDescent="0.2">
      <c r="A9" s="63">
        <v>2</v>
      </c>
      <c r="B9" s="76" t="s">
        <v>64</v>
      </c>
      <c r="C9" s="64">
        <v>100</v>
      </c>
      <c r="D9" s="65" t="s">
        <v>16</v>
      </c>
      <c r="E9" s="66"/>
      <c r="F9" s="67"/>
      <c r="G9" s="67"/>
      <c r="H9" s="68"/>
      <c r="I9" s="68"/>
      <c r="J9" s="58">
        <f>C9*F9</f>
        <v>0</v>
      </c>
      <c r="K9" s="57">
        <f>(G9-F9)*C9</f>
        <v>0</v>
      </c>
      <c r="L9" s="58">
        <f>G9*C9</f>
        <v>0</v>
      </c>
      <c r="M9" s="70"/>
    </row>
    <row r="10" spans="1:13" ht="12.75" x14ac:dyDescent="0.2">
      <c r="A10" s="22"/>
      <c r="B10" s="47" t="s">
        <v>10</v>
      </c>
      <c r="C10" s="29" t="s">
        <v>11</v>
      </c>
      <c r="D10" s="30" t="s">
        <v>11</v>
      </c>
      <c r="E10" s="24"/>
      <c r="F10" s="24"/>
      <c r="G10" s="24"/>
      <c r="H10" s="25"/>
      <c r="I10" s="25"/>
      <c r="J10" s="26">
        <f>SUM(J8:J9)</f>
        <v>0</v>
      </c>
      <c r="K10" s="27">
        <f>SUM(K8:K9)</f>
        <v>0</v>
      </c>
      <c r="L10" s="26">
        <f>SUM(L8:L9)</f>
        <v>0</v>
      </c>
      <c r="M10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14"/>
  <sheetViews>
    <sheetView workbookViewId="0">
      <selection activeCell="K15" sqref="K15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8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65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32.25" customHeight="1" x14ac:dyDescent="0.2">
      <c r="A7" s="188" t="s">
        <v>175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59" t="s">
        <v>66</v>
      </c>
      <c r="C8" s="53">
        <v>8500</v>
      </c>
      <c r="D8" s="54" t="s">
        <v>16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22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  <row r="11" spans="1:13" ht="71.25" customHeight="1" x14ac:dyDescent="0.2">
      <c r="A11" s="188" t="s">
        <v>67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90"/>
    </row>
    <row r="12" spans="1:13" ht="17.25" customHeight="1" x14ac:dyDescent="0.2">
      <c r="A12" s="52">
        <v>2</v>
      </c>
      <c r="B12" s="59" t="s">
        <v>68</v>
      </c>
      <c r="C12" s="53">
        <v>750</v>
      </c>
      <c r="D12" s="54" t="s">
        <v>16</v>
      </c>
      <c r="E12" s="55"/>
      <c r="F12" s="56"/>
      <c r="G12" s="56"/>
      <c r="H12" s="57"/>
      <c r="I12" s="57"/>
      <c r="J12" s="58">
        <f>C12*F12</f>
        <v>0</v>
      </c>
      <c r="K12" s="57">
        <f>(G12-F12)*C12</f>
        <v>0</v>
      </c>
      <c r="L12" s="58">
        <f>G12*C12</f>
        <v>0</v>
      </c>
      <c r="M12" s="15"/>
    </row>
    <row r="13" spans="1:13" ht="18.75" customHeight="1" x14ac:dyDescent="0.2">
      <c r="A13" s="63">
        <v>3</v>
      </c>
      <c r="B13" s="76" t="s">
        <v>69</v>
      </c>
      <c r="C13" s="64">
        <v>750</v>
      </c>
      <c r="D13" s="65" t="s">
        <v>16</v>
      </c>
      <c r="E13" s="66"/>
      <c r="F13" s="67"/>
      <c r="G13" s="67"/>
      <c r="H13" s="68"/>
      <c r="I13" s="68"/>
      <c r="J13" s="58">
        <f>C13*F13</f>
        <v>0</v>
      </c>
      <c r="K13" s="57">
        <f>(G13-F13)*C13</f>
        <v>0</v>
      </c>
      <c r="L13" s="58">
        <f>G13*C13</f>
        <v>0</v>
      </c>
      <c r="M13" s="70"/>
    </row>
    <row r="14" spans="1:13" ht="14.25" customHeight="1" x14ac:dyDescent="0.2">
      <c r="A14" s="22"/>
      <c r="B14" s="47" t="s">
        <v>10</v>
      </c>
      <c r="C14" s="29" t="s">
        <v>11</v>
      </c>
      <c r="D14" s="30" t="s">
        <v>11</v>
      </c>
      <c r="E14" s="24"/>
      <c r="F14" s="24"/>
      <c r="G14" s="24"/>
      <c r="H14" s="25"/>
      <c r="I14" s="25"/>
      <c r="J14" s="26">
        <f>SUM(J12:J13)</f>
        <v>0</v>
      </c>
      <c r="K14" s="27">
        <f>SUM(K12:K13)</f>
        <v>0</v>
      </c>
      <c r="L14" s="26">
        <f>SUM(L12:L13)</f>
        <v>0</v>
      </c>
      <c r="M14" s="28"/>
    </row>
  </sheetData>
  <mergeCells count="3">
    <mergeCell ref="C4:K4"/>
    <mergeCell ref="A7:M7"/>
    <mergeCell ref="A11:M11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9"/>
  <sheetViews>
    <sheetView workbookViewId="0">
      <selection activeCell="K8" sqref="K8"/>
    </sheetView>
  </sheetViews>
  <sheetFormatPr defaultColWidth="8.85546875" defaultRowHeight="14.25" customHeight="1" x14ac:dyDescent="0.2"/>
  <cols>
    <col min="1" max="1" width="4.7109375" style="62" customWidth="1"/>
    <col min="2" max="2" width="32.42578125" style="62" customWidth="1"/>
    <col min="3" max="3" width="14.42578125" style="62" customWidth="1"/>
    <col min="4" max="4" width="11.42578125" style="62" customWidth="1"/>
    <col min="5" max="7" width="15.140625" style="62" customWidth="1"/>
    <col min="8" max="8" width="13" style="62" customWidth="1"/>
    <col min="9" max="9" width="14.7109375" style="62" customWidth="1"/>
    <col min="10" max="10" width="14.42578125" style="62" customWidth="1"/>
    <col min="11" max="11" width="12.28515625" style="62" customWidth="1"/>
    <col min="12" max="12" width="14.42578125" style="62" customWidth="1"/>
    <col min="13" max="13" width="13.28515625" style="62" customWidth="1"/>
    <col min="14" max="246" width="8.85546875" style="2" customWidth="1"/>
    <col min="247" max="16384" width="8.85546875" style="2"/>
  </cols>
  <sheetData>
    <row r="2" spans="1:13" ht="15" customHeight="1" x14ac:dyDescent="0.2">
      <c r="A2" s="18"/>
      <c r="B2" s="3" t="s">
        <v>0</v>
      </c>
      <c r="C2" s="34">
        <v>9</v>
      </c>
      <c r="E2" s="4"/>
      <c r="F2" s="4"/>
      <c r="G2" s="4"/>
      <c r="H2" s="4"/>
      <c r="I2" s="4"/>
      <c r="J2" s="4"/>
      <c r="K2" s="4"/>
      <c r="L2" s="4"/>
      <c r="M2" s="5"/>
    </row>
    <row r="3" spans="1:13" ht="13.7" customHeight="1" x14ac:dyDescent="0.2">
      <c r="A3" s="18"/>
      <c r="B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 customHeight="1" x14ac:dyDescent="0.2">
      <c r="A4" s="18"/>
      <c r="B4" s="3" t="s">
        <v>1</v>
      </c>
      <c r="C4" s="176" t="s">
        <v>286</v>
      </c>
      <c r="D4" s="177"/>
      <c r="E4" s="177"/>
      <c r="F4" s="177"/>
      <c r="G4" s="177"/>
      <c r="H4" s="177"/>
      <c r="I4" s="177"/>
      <c r="J4" s="177"/>
      <c r="K4" s="178"/>
      <c r="L4" s="7"/>
      <c r="M4" s="5"/>
    </row>
    <row r="5" spans="1:13" ht="10.5" customHeight="1" x14ac:dyDescent="0.2">
      <c r="A5" s="19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8"/>
    </row>
    <row r="6" spans="1:13" ht="38.25" x14ac:dyDescent="0.2">
      <c r="A6" s="48" t="s">
        <v>2</v>
      </c>
      <c r="B6" s="49" t="s">
        <v>13</v>
      </c>
      <c r="C6" s="49" t="s">
        <v>14</v>
      </c>
      <c r="D6" s="48" t="s">
        <v>3</v>
      </c>
      <c r="E6" s="49" t="s">
        <v>15</v>
      </c>
      <c r="F6" s="49" t="s">
        <v>17</v>
      </c>
      <c r="G6" s="49" t="s">
        <v>18</v>
      </c>
      <c r="H6" s="48" t="s">
        <v>4</v>
      </c>
      <c r="I6" s="48" t="s">
        <v>5</v>
      </c>
      <c r="J6" s="49" t="s">
        <v>6</v>
      </c>
      <c r="K6" s="48" t="s">
        <v>7</v>
      </c>
      <c r="L6" s="50" t="s">
        <v>8</v>
      </c>
      <c r="M6" s="51" t="s">
        <v>9</v>
      </c>
    </row>
    <row r="7" spans="1:13" ht="51" customHeight="1" x14ac:dyDescent="0.2">
      <c r="A7" s="188" t="s">
        <v>71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spans="1:13" ht="27.75" customHeight="1" x14ac:dyDescent="0.2">
      <c r="A8" s="52">
        <v>1</v>
      </c>
      <c r="B8" s="59" t="s">
        <v>72</v>
      </c>
      <c r="C8" s="53">
        <v>3000</v>
      </c>
      <c r="D8" s="54" t="s">
        <v>16</v>
      </c>
      <c r="E8" s="55"/>
      <c r="F8" s="56"/>
      <c r="G8" s="56"/>
      <c r="H8" s="57"/>
      <c r="I8" s="57"/>
      <c r="J8" s="58">
        <f>C8*F8</f>
        <v>0</v>
      </c>
      <c r="K8" s="57">
        <f>(G8-F8)*C8</f>
        <v>0</v>
      </c>
      <c r="L8" s="58">
        <f>G8*C8</f>
        <v>0</v>
      </c>
      <c r="M8" s="15"/>
    </row>
    <row r="9" spans="1:13" ht="12.75" x14ac:dyDescent="0.2">
      <c r="A9" s="22"/>
      <c r="B9" s="47" t="s">
        <v>10</v>
      </c>
      <c r="C9" s="29" t="s">
        <v>11</v>
      </c>
      <c r="D9" s="30" t="s">
        <v>11</v>
      </c>
      <c r="E9" s="24"/>
      <c r="F9" s="24"/>
      <c r="G9" s="24"/>
      <c r="H9" s="25"/>
      <c r="I9" s="25"/>
      <c r="J9" s="26">
        <f>SUM(J8:J8)</f>
        <v>0</v>
      </c>
      <c r="K9" s="27">
        <f>SUM(K8:K8)</f>
        <v>0</v>
      </c>
      <c r="L9" s="26">
        <f>SUM(L8:L8)</f>
        <v>0</v>
      </c>
      <c r="M9" s="28"/>
    </row>
  </sheetData>
  <mergeCells count="2">
    <mergeCell ref="C4:K4"/>
    <mergeCell ref="A7:M7"/>
  </mergeCells>
  <pageMargins left="0.11811023622047245" right="0.19685039370078741" top="0.6692913385826772" bottom="0.62992125984251968" header="0.31496062992125984" footer="0.31496062992125984"/>
  <pageSetup scale="70" fitToHeight="0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47</vt:i4>
      </vt:variant>
    </vt:vector>
  </HeadingPairs>
  <TitlesOfParts>
    <vt:vector size="47" baseType="lpstr">
      <vt:lpstr>Zadanie 1 - poj. na odpady med.</vt:lpstr>
      <vt:lpstr>Zadanie 2 - cewniki</vt:lpstr>
      <vt:lpstr>Zadanie 3 -rękawiczki</vt:lpstr>
      <vt:lpstr>Zadanie 4 - Dreny</vt:lpstr>
      <vt:lpstr>Zadanie 5 - żel EKG</vt:lpstr>
      <vt:lpstr>Zadanie 6 - zestawy zabiegowe</vt:lpstr>
      <vt:lpstr>Zadanie 7 - testy ureazowe</vt:lpstr>
      <vt:lpstr>Zadanie 8 - wzierniki, szczot</vt:lpstr>
      <vt:lpstr>Zadanie 9 - szczotki chirurg</vt:lpstr>
      <vt:lpstr>Zadanie 10 - akcesoria laryng</vt:lpstr>
      <vt:lpstr>Zadanie 11 - zestaw do biopsji </vt:lpstr>
      <vt:lpstr>Zadanie 12 - szkiełka mikros</vt:lpstr>
      <vt:lpstr>Zadanie 13 - worki do moczu</vt:lpstr>
      <vt:lpstr>Zadanie 14 - Drobne akcesoria </vt:lpstr>
      <vt:lpstr>Zadanie 15 - Aparat do przetacz</vt:lpstr>
      <vt:lpstr>Zadanie 16 - igły do termolezji</vt:lpstr>
      <vt:lpstr>Zadanie 17 - igły Tuohy</vt:lpstr>
      <vt:lpstr>Zadanie 18 - art. Hig jednor</vt:lpstr>
      <vt:lpstr>Zadanie 19 - osłona na przewody</vt:lpstr>
      <vt:lpstr>Zadanie 20 - osłona na USG</vt:lpstr>
      <vt:lpstr>Zadanie 21 - Papier do EKG, KTG</vt:lpstr>
      <vt:lpstr>Zadanie 22 - pęseta jednoraz</vt:lpstr>
      <vt:lpstr>Zadanie 23 - podkłady jednorazo</vt:lpstr>
      <vt:lpstr>Zadanie 24 - odzież ochronna</vt:lpstr>
      <vt:lpstr>Zadanie 25 - serwety operacyjne</vt:lpstr>
      <vt:lpstr>Zadanie 26 - filtr respirat </vt:lpstr>
      <vt:lpstr>Zadanie 27 - maszynki do gol  </vt:lpstr>
      <vt:lpstr>Zadanie 28 -zestaw do inhalacji</vt:lpstr>
      <vt:lpstr>Zadanie 29 - maski do pod tlen</vt:lpstr>
      <vt:lpstr>Zadanie 30 - maski do ambu</vt:lpstr>
      <vt:lpstr>Zadanie 31 - nakłuwacze</vt:lpstr>
      <vt:lpstr>Zadanie 32 - nici chirurgiczne</vt:lpstr>
      <vt:lpstr>Zadanie 33 - ostrza chirurg</vt:lpstr>
      <vt:lpstr>Zadanie 34 - klipsy do laparosk</vt:lpstr>
      <vt:lpstr>Zadanie 35 - siatka przepuklin</vt:lpstr>
      <vt:lpstr>Zadanie 36 - setony jałowe</vt:lpstr>
      <vt:lpstr>Zadanie 37 - zatyczki do cewnik</vt:lpstr>
      <vt:lpstr>Zadanie 38 - rurki intubacyjne</vt:lpstr>
      <vt:lpstr>Zadanie 39 - rurki tracheostomi</vt:lpstr>
      <vt:lpstr>Zadanie 40 - śliniki stomatolog</vt:lpstr>
      <vt:lpstr>Zadanie 41 - zgłębnik żołądkowy</vt:lpstr>
      <vt:lpstr>Zadanie 42 - pokrowiec na Mayo</vt:lpstr>
      <vt:lpstr>Zadanie 43 - filtry do ssaków</vt:lpstr>
      <vt:lpstr>Zadanie 44 - Elektrody do EKG</vt:lpstr>
      <vt:lpstr>Zadanie 45 - wkłady do ssaka</vt:lpstr>
      <vt:lpstr>Zadanie 46 - rurka ust-gard</vt:lpstr>
      <vt:lpstr>Zadanie 47 - pieluchomajtki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2018-06-14T06:41:17Z</dcterms:modified>
</cp:coreProperties>
</file>