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945" windowWidth="15960" windowHeight="11280" tabRatio="922" activeTab="5"/>
  </bookViews>
  <sheets>
    <sheet name="Zadanie 1 - Materiały jedno PDL" sheetId="1" r:id="rId1"/>
    <sheet name="Parametry wymagane - zad 1" sheetId="2" r:id="rId2"/>
    <sheet name="Zadanie 2 - Materiały jednoraz" sheetId="6" r:id="rId3"/>
    <sheet name="Parametry wymagane - zad 2" sheetId="7" r:id="rId4"/>
    <sheet name="Zadanie 3 - Mocze" sheetId="8" r:id="rId5"/>
    <sheet name="Analizator mocze" sheetId="9" r:id="rId6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1" i="8" l="1"/>
  <c r="L10" i="8"/>
  <c r="F7" i="1"/>
  <c r="H7" i="1"/>
  <c r="I7" i="1" s="1"/>
  <c r="A8" i="1"/>
  <c r="F8" i="1"/>
  <c r="H8" i="1"/>
  <c r="I8" i="1"/>
  <c r="F9" i="1"/>
  <c r="H9" i="1"/>
  <c r="I9" i="1"/>
  <c r="F10" i="1"/>
  <c r="H10" i="1" s="1"/>
  <c r="H18" i="1" s="1"/>
  <c r="F11" i="1"/>
  <c r="I11" i="1" s="1"/>
  <c r="H11" i="1"/>
  <c r="A12" i="1"/>
  <c r="F12" i="1"/>
  <c r="I12" i="1" s="1"/>
  <c r="H12" i="1"/>
  <c r="F13" i="1"/>
  <c r="H13" i="1"/>
  <c r="I13" i="1"/>
  <c r="F14" i="1"/>
  <c r="H14" i="1"/>
  <c r="I14" i="1"/>
  <c r="F15" i="1"/>
  <c r="H15" i="1" s="1"/>
  <c r="A16" i="1"/>
  <c r="F16" i="1"/>
  <c r="H16" i="1" s="1"/>
  <c r="F17" i="1"/>
  <c r="I17" i="1" s="1"/>
  <c r="H17" i="1"/>
  <c r="F18" i="1" l="1"/>
  <c r="I16" i="1"/>
  <c r="I15" i="1"/>
  <c r="I10" i="1"/>
  <c r="I18" i="1" s="1"/>
  <c r="J22" i="6"/>
  <c r="G22" i="6"/>
  <c r="I22" i="6"/>
  <c r="G33" i="6"/>
  <c r="I33" i="6" s="1"/>
  <c r="J33" i="6" s="1"/>
  <c r="G32" i="6" l="1"/>
  <c r="I32" i="6" s="1"/>
  <c r="J32" i="6" s="1"/>
  <c r="I26" i="6" l="1"/>
  <c r="J26" i="6" s="1"/>
  <c r="I25" i="6"/>
  <c r="J25" i="6" s="1"/>
  <c r="G26" i="6"/>
  <c r="G25" i="6"/>
  <c r="G20" i="6"/>
  <c r="I20" i="6" s="1"/>
  <c r="J20" i="6" s="1"/>
  <c r="G21" i="6"/>
  <c r="I21" i="6" s="1"/>
  <c r="J21" i="6" s="1"/>
  <c r="G23" i="6"/>
  <c r="I23" i="6" s="1"/>
  <c r="J23" i="6" s="1"/>
  <c r="G19" i="6"/>
  <c r="I19" i="6" s="1"/>
  <c r="J19" i="6" s="1"/>
  <c r="G9" i="6"/>
  <c r="I9" i="6" s="1"/>
  <c r="G16" i="6"/>
  <c r="J9" i="6" l="1"/>
  <c r="G10" i="6"/>
  <c r="I10" i="6" l="1"/>
  <c r="J10" i="6" s="1"/>
  <c r="K10" i="8"/>
  <c r="J10" i="8"/>
  <c r="L9" i="8"/>
  <c r="K9" i="8"/>
  <c r="J9" i="8"/>
  <c r="A7" i="9" l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L20" i="8"/>
  <c r="K20" i="8"/>
  <c r="J20" i="8"/>
  <c r="K18" i="8"/>
  <c r="K17" i="8"/>
  <c r="L17" i="8" s="1"/>
  <c r="J17" i="8"/>
  <c r="K16" i="8"/>
  <c r="J16" i="8"/>
  <c r="J18" i="8" s="1"/>
  <c r="J21" i="8" s="1"/>
  <c r="K13" i="8"/>
  <c r="L13" i="8" s="1"/>
  <c r="J13" i="8"/>
  <c r="K12" i="8"/>
  <c r="K14" i="8" s="1"/>
  <c r="J12" i="8"/>
  <c r="J14" i="8" s="1"/>
  <c r="L8" i="8"/>
  <c r="K8" i="8"/>
  <c r="J8" i="8"/>
  <c r="K21" i="8" l="1"/>
  <c r="L12" i="8"/>
  <c r="L14" i="8" s="1"/>
  <c r="L16" i="8"/>
  <c r="L18" i="8" s="1"/>
  <c r="G36" i="6" l="1"/>
  <c r="I36" i="6" s="1"/>
  <c r="G37" i="6"/>
  <c r="I37" i="6" s="1"/>
  <c r="G38" i="6"/>
  <c r="G39" i="6"/>
  <c r="G40" i="6"/>
  <c r="I40" i="6" s="1"/>
  <c r="G41" i="6"/>
  <c r="I41" i="6" s="1"/>
  <c r="G35" i="6"/>
  <c r="I35" i="6" s="1"/>
  <c r="G29" i="6"/>
  <c r="G30" i="6"/>
  <c r="G31" i="6"/>
  <c r="G28" i="6"/>
  <c r="G42" i="6" s="1"/>
  <c r="G12" i="6"/>
  <c r="I12" i="6" s="1"/>
  <c r="G13" i="6"/>
  <c r="I13" i="6" s="1"/>
  <c r="G14" i="6"/>
  <c r="G15" i="6"/>
  <c r="G17" i="6"/>
  <c r="G11" i="6"/>
  <c r="I17" i="6" l="1"/>
  <c r="J17" i="6" s="1"/>
  <c r="J35" i="6"/>
  <c r="I11" i="6"/>
  <c r="J12" i="6"/>
  <c r="I16" i="6"/>
  <c r="J16" i="6" s="1"/>
  <c r="I39" i="6"/>
  <c r="J39" i="6" s="1"/>
  <c r="I15" i="6"/>
  <c r="J15" i="6" s="1"/>
  <c r="J40" i="6"/>
  <c r="J36" i="6"/>
  <c r="I38" i="6"/>
  <c r="J38" i="6" s="1"/>
  <c r="J13" i="6"/>
  <c r="I30" i="6"/>
  <c r="J30" i="6" s="1"/>
  <c r="I14" i="6"/>
  <c r="I29" i="6"/>
  <c r="J29" i="6" s="1"/>
  <c r="J41" i="6"/>
  <c r="J37" i="6"/>
  <c r="I28" i="6"/>
  <c r="I31" i="6"/>
  <c r="J31" i="6" s="1"/>
  <c r="A7" i="7"/>
  <c r="A8" i="7" s="1"/>
  <c r="A9" i="7" s="1"/>
  <c r="A10" i="7" s="1"/>
  <c r="J28" i="6" l="1"/>
  <c r="J42" i="6" s="1"/>
  <c r="I42" i="6"/>
  <c r="J11" i="6"/>
  <c r="J14" i="6"/>
  <c r="A7" i="2" l="1"/>
  <c r="A8" i="2" s="1"/>
  <c r="A9" i="2" s="1"/>
  <c r="A10" i="2" s="1"/>
</calcChain>
</file>

<file path=xl/sharedStrings.xml><?xml version="1.0" encoding="utf-8"?>
<sst xmlns="http://schemas.openxmlformats.org/spreadsheetml/2006/main" count="262" uniqueCount="165">
  <si>
    <t>Wartość netto</t>
  </si>
  <si>
    <t>Wartość brutto</t>
  </si>
  <si>
    <t>Nr katalogowy / producent</t>
  </si>
  <si>
    <t>RAZEM:</t>
  </si>
  <si>
    <t>x</t>
  </si>
  <si>
    <t>Lp.</t>
  </si>
  <si>
    <t>Temat:</t>
  </si>
  <si>
    <t>Zadanie nr:</t>
  </si>
  <si>
    <t>Ilość na okres 24 m-cy</t>
  </si>
  <si>
    <t>Opis parametru</t>
  </si>
  <si>
    <t>Potwierdzenie spełnienia warunków granicznych TAK/NIE</t>
  </si>
  <si>
    <r>
      <rPr>
        <b/>
        <sz val="10"/>
        <color indexed="8"/>
        <rFont val="Arial"/>
        <family val="2"/>
        <charset val="238"/>
      </rPr>
      <t>L.p.</t>
    </r>
  </si>
  <si>
    <r>
      <rPr>
        <b/>
        <sz val="10"/>
        <color indexed="8"/>
        <rFont val="Arial"/>
        <family val="2"/>
        <charset val="238"/>
      </rPr>
      <t>Jednostka miary</t>
    </r>
  </si>
  <si>
    <r>
      <rPr>
        <b/>
        <sz val="10"/>
        <color indexed="8"/>
        <rFont val="Arial"/>
        <family val="2"/>
        <charset val="238"/>
      </rPr>
      <t>Kwota
VAT</t>
    </r>
  </si>
  <si>
    <t>Załącznik nr 3 do SIWZ</t>
  </si>
  <si>
    <t>szt</t>
  </si>
  <si>
    <t>Uwaga:</t>
  </si>
  <si>
    <t>1.      Użytkownik zastrzega sobie prawo do nie wykorzystania całkowitej ilości oferowanych w przetargu testów, kalibratorów i kontroli oraz części zużywalnych i innych.</t>
  </si>
  <si>
    <t>2.      W przypadku udowodnionego niedoszacowania Wykonawca zobowiązuje się dostarczyć nieodpłatnie niedoszacowane pozycje z oferty cenowej.</t>
  </si>
  <si>
    <t>Zakup i sukcesywna dostawa materiałów jednorazowych dla Pracowni Diagnostyki Laboratoryjnej</t>
  </si>
  <si>
    <t>Probówka-strzykawka/probówka z cytrynianem (koagulologia), poj. 1,8 ml</t>
  </si>
  <si>
    <t>Pipety do OB. metoda maualna liniowa</t>
  </si>
  <si>
    <t>Igła motylkowa do pobierania krwi w systemie zamkniętym, zespolona fabrycznie z uchwytem, jałowa 0,6-0,9 mm, dł drenu 80-180 mm</t>
  </si>
  <si>
    <t>Stazy jednorazowe, pojedynczych sztuk</t>
  </si>
  <si>
    <t>probówki do miktrometody - na surowice</t>
  </si>
  <si>
    <t>Probówki do miktrometody - na EDTA</t>
  </si>
  <si>
    <t xml:space="preserve">Cena jednostkowa netto
 </t>
  </si>
  <si>
    <t xml:space="preserve">Stawka VAT </t>
  </si>
  <si>
    <t>probówko-strzykawka/probówka K3EDTA (hematologia), poj. 1,6 - 2,0 ml</t>
  </si>
  <si>
    <t>probówko-strzykawka/probówka do surowicy z aktywatorem wykrzepiania, poj. 2,6 - 4,0 ml</t>
  </si>
  <si>
    <t>Probówko-strzykawka/probówka do OB. kompatybilna z automatycznym czytnikiem do OB., poj. 1,8 - 3,5 ml</t>
  </si>
  <si>
    <t>Igła systemowa bezpieczna zespolona fabrycznie z uchwytem, jałowa 0,8 mm, dł. 32 - 38 mm lub jałowa igła bezpieczna plus uchwyt pakowana razem sterylna</t>
  </si>
  <si>
    <t>Parametry wymagane</t>
  </si>
  <si>
    <t>Wszystkie probówki z gwarancją wytwarzania próżni tuż przed pobraniem lub możliwość pobrania przez odciągnięcie tłoka.</t>
  </si>
  <si>
    <t>Cały asortyment pochodzi od jednego producenta.</t>
  </si>
  <si>
    <t>Wszystkie igły systemowe bezpieczne z łącznikiem pakowane pojedynczo, sterylne.</t>
  </si>
  <si>
    <t>Wszystkie probówki wystandaryzowane i zapewniające pobranie odpowiedniej ilości krwi.</t>
  </si>
  <si>
    <t>Każda oferowana probówka powinna być opatrzona:
· datą ważności,
· numerem serii,
· czytelnym znacznikiem napełnienia,
· rodzajem użytego antykoagulantu.</t>
  </si>
  <si>
    <t>Zakup i sukcesywna dostawa materiałów jednorazowych</t>
  </si>
  <si>
    <t>Nazwa artykułu</t>
  </si>
  <si>
    <t>PARAMETRY WYMAGANE - zadanie 1</t>
  </si>
  <si>
    <t xml:space="preserve">Wykonawca po rozstrzygnięciu postępowania przetargowego rozpocznie sukcesywne szkolenia z zakresu stosowania systemu zamkniętego w terminie do 2 tygodni od podpisania umowy. Uczestnictwo w szkoleniu musi być potwierdzone imiennym certyfikatem dostarczonym do 14 dni od zakończenia szkolenia. Czas trwania okresu szkoleń zotanie zakończony w okresie 1 miesiąca kalendarzowego, od rozpoczęcia szkolenia.   </t>
  </si>
  <si>
    <t>Igły iniekcyjne rozm. 23G/0,6mm/30-40mm ze stali, sterylne, jednorazowego użytku, apirogenne. Ostrza długościęte. Luer-lock. Opakowanie typu blister (papier i przeźroczysta folia). Każda sztuka igieł oddzielona barierą perforowaną umożliwiającą pojedynczy pobór igły.</t>
  </si>
  <si>
    <t>IGŁY INIEKCYJNE</t>
  </si>
  <si>
    <t>Igły iniekcyjne rozm. 22G/0,7mm/40-50mm ze stali, sterylne, jednorazowego użytku, apirogenne. Ostrza długościęte. Luer-lock. Opakowanie typu blister (papier i przeźroczysta folia). Każda sztuka igieł oddzielona barierą perforowaną umożliwiającą pojedynczy pobór igły.</t>
  </si>
  <si>
    <t>Igły iniekcyjne rozm. 21G/0,8mm/40-50mm ze stali, sterylne, jednorazowego użytku, apirogenne. Ostrza długościęte. Luer-lock. Opakowanie typu blister (papier i przeźroczysta folia). Każda sztuka igieł oddzielona barierą perforowaną umożliwiającą pojedynczy pobór igły.</t>
  </si>
  <si>
    <t>Igły iniekcyjne rozm. 20G/0,9mm/40-50mm ze stali, sterylne, jednorazowego użytku, apirogenne. Ostrza długościęte. Luer-lock. Opakowanie typu blister (papier i przeźroczysta folia). Każda sztuka igieł oddzielona barierą perforowaną umożliwiającą pojedynczy pobór igły.</t>
  </si>
  <si>
    <t>Igły iniekcyjne rozm. 19G/1,1mm/40-50mm, ze stali, sterylne, jednorazowego użytku, apirogenne. Ostrza standard. Luer-lock. Opakowanie typu blister (papier i przeźroczysta folia). Każda sztuka igieł oddzielona barierą perforowaną umożliwiającą pojedynczy pobór igły.</t>
  </si>
  <si>
    <t>Igły iniekcyjne rozm. 18G/1,2-1,25mm/40-50mm ze stali, sterylne, jednorazowego użytku, apirogenne. Ostrza standard. Luer-lock. Opakowanie typu blister (papier i przeźroczysta folia). Każda sztuka igieł oddzielona barierą perforowaną umożliwiającą pojedynczy pobór igły.</t>
  </si>
  <si>
    <t>STRZYKAWKI</t>
  </si>
  <si>
    <t>KANIULE DO WLEWÓW DOŻYLNYCH</t>
  </si>
  <si>
    <t>Kaniula do wlewów dożylnych rozm. 24G/19mm/0,7mm, wykonana z poliuretanu, silikonu lub teflonu (PTFE lub FEP), odporna na załamania, sterylna, apirogenna, bez lateksu. Trójkątne ostrze igły i stożkowata końcówka kaniuli, z dodatkowym portem iniekcyjnym (bocznym) z zastawką jednokierunkową uniemożliwiającą cofanie się płynów lub filtrem hydrofobowym hamującym wypływ krwi, stałym koreczkiem/ zatyczką, elastyczne skrzydełka mocujące, znormalizowane połączenie typu luer-lock. Opakowanie jednostkowe fabrycznie nadrukowane oznaczenie rozmiaru w formacie (G/śr/dł) oraz wartość prędkości przepływu przez kaniulę (w ml/min). Opakowanie jednostkowe blistrowe z odrywaną tylną ścianą.</t>
  </si>
  <si>
    <t>Kaniula do wlewów dożylnych rozm. 22G/25mm/0,8-0,9mm, wykonana z poliuretanu, silikonu lub teflonu (PTFE lub FEP), odporna na załamania, sterylna, apirogenna, bez lateksu. Trójkątne ostrze igły i stożkowata końcówka kaniuli, z dodatkowym portem iniekcyjnym (bocznym) z zastawką jednokierunkową uniemożliwiającą cofanie się płynów lub filtrem hydrofobowym hamującym wypływ krwi, stałym koreczkiem/ zatyczką, elastyczne skrzydełka mocujące, znormalizowane połączenie typu luer-lock. Opakowanie jednostkowe fabrycznie nadrukowane oznaczenie rozmiaru w formacie (G/śr/dł) oraz wartość prędkości przepływu przez kaniulę (w ml/min). Opakowanie jednostkowe blistrowe z odrywaną tylną ścianą.</t>
  </si>
  <si>
    <t>Kaniula do wlewów dożylnych rozm. 20G/32-33mm/1,0-1,1mm, wykonana z poliuretanu, silikonu lub teflonu (PTFE lub FEP), odporna na załamania, sterylna, apirogenna, bez lateksu. Trójkątne ostrze igły i stożkowata końcówka kaniuli, z dodatkowym portem iniekcyjnym (bocznym) z zastawką jednokierunkową uniemożliwiającą cofanie się płynów lub filtrem hydrofobowym hamującym wypływ krwi, stałym koreczkiem/ zatyczką, elastyczne skrzydełka mocujące, znormalizowane połączenie typu luer-lock. Opakowanie jednostkowe fabrycznie nadrukowane oznaczenie rozmiaru w formacie (G/śr/dł) oraz wartość prędkości przepływu przez kaniulę (w ml/min). Opakowanie jednostkowe blistrowe z odrywaną tylną ścianą.</t>
  </si>
  <si>
    <t>Kaniula do wlewów dożylnych rozm. 18G/32-45mm/1,2-1,3mm, wykonana z poliuretanu, silikonu lub teflonu (PTFE lub FEP), odporna na załamania, sterylna, apirogenna, bez lateksu. Trójkątne ostrze igły i stożkowata końcówka kaniuli, z dodatkowym portem iniekcyjnym (bocznym) z zastawką jednokierunkową uniemożliwiającą cofanie się płynów lub filtrem hydrofobowym hamującym wypływ krwi, stałym koreczkiem/ zatyczką, elastyczne skrzydełka mocujące, znormalizowane połączenie typu luer-lock. Opakowanie jednostkowe fabrycznie nadrukowane oznaczenie rozmiaru w formacie (G/śr/dł) oraz wartość prędkości przepływu przez kaniulę (w ml/min). Opakowanie jednostkowe blistrowe z odrywaną tylną ścianą.</t>
  </si>
  <si>
    <t xml:space="preserve">Cena jednostkowa netto </t>
  </si>
  <si>
    <t xml:space="preserve">Jałowe koreczki do kaniul, opakowanie max 100 szt. </t>
  </si>
  <si>
    <t>Jałowe obturatory do kaniul, opakowanie max 50 szt.</t>
  </si>
  <si>
    <t xml:space="preserve">Kaniula, koreczek i obturator w tym samym rozmiarze od jednego producenta. </t>
  </si>
  <si>
    <t>Obturatory do kaniul 24G, 22G, 20G, 18G</t>
  </si>
  <si>
    <t>Koreczki do kaniul</t>
  </si>
  <si>
    <t xml:space="preserve">Opatrunek sterylny o wymiarach 75-85 mm x 50-70 mm wykonany z miękkiej włókniny o otwartej strukturze zapewniający stabilne mocowanie kaniuli dzięki dobremu przyleganiu do skóry, warstwa przylepna pokryta hypoalergicznym klejem akrylowym z dodatkową luźną podkładką. </t>
  </si>
  <si>
    <t xml:space="preserve">Wykonawca użyczy Zamawiajacemu fabrycznie nowy ( 2017 r.) skaner do wizualizacji żył Accuvein - AV400 lub VeinViewer Flex wraz ze statywem z możliwością wykupu pod koniec trwania umowy. Z gwarancją i obsługa serwisową minimum 1 rok.  Przegląd serwisowy - nieodpłatnie. Szkolenie personelu z obsługi aparatu. Instrukcja obsługi w języku polskim. </t>
  </si>
  <si>
    <t>PARAMETRY WYMAGANE - zadanie 2</t>
  </si>
  <si>
    <t>Kaniula jałowa jednorazowego użytku:
· z portem bocznym,
· opakowanie dwuwarstwowe zabezpieczające przed przypadkowym uszkodzeniem,
· wykonana z materiałów biokompatybilnych,
· ostra,
· termoplastyczna,
· opakowanie max 50 szt.</t>
  </si>
  <si>
    <t xml:space="preserve">Zakup i sukcesywna dostawa pasków do analizy moczu oraz dzierżawa analizatora </t>
  </si>
  <si>
    <t>Oznaczenie</t>
  </si>
  <si>
    <t>Wielkość opakowania jednostkowego</t>
  </si>
  <si>
    <t>Ilość ozn. z 1 opak.</t>
  </si>
  <si>
    <t>Ilość opakowań na okres 2 lat</t>
  </si>
  <si>
    <r>
      <rPr>
        <b/>
        <sz val="10"/>
        <color indexed="8"/>
        <rFont val="Arial"/>
        <family val="2"/>
        <charset val="238"/>
      </rPr>
      <t>Cena netto
1 opak.</t>
    </r>
  </si>
  <si>
    <r>
      <rPr>
        <b/>
        <sz val="10"/>
        <color indexed="8"/>
        <rFont val="Arial"/>
        <family val="2"/>
        <charset val="238"/>
      </rPr>
      <t>Cena brutto 1 opak.</t>
    </r>
  </si>
  <si>
    <t>Paski do analizy moczu, 10-parametrowe</t>
  </si>
  <si>
    <t>ozn.</t>
  </si>
  <si>
    <t>Materiały kontrolne (dwa poziomy naprzemiennie, każdy poziom przez 2 tygodnie)</t>
  </si>
  <si>
    <t>op.</t>
  </si>
  <si>
    <t>Materiały zużywalne i płyny w ilości niezbędnej do wykonania w/w ilości badań</t>
  </si>
  <si>
    <t xml:space="preserve"> </t>
  </si>
  <si>
    <t>Ilość miesięcy dzierżawy</t>
  </si>
  <si>
    <t>Jednostka</t>
  </si>
  <si>
    <t>Stawka netto dzierżawy za jeden miesiąc</t>
  </si>
  <si>
    <t>Stawka brutto dzierżawy za jeden miesiąc</t>
  </si>
  <si>
    <t>Wartość dzierżawy netto</t>
  </si>
  <si>
    <t>Kwota VAT</t>
  </si>
  <si>
    <t>Wartość dzierżawy brutto</t>
  </si>
  <si>
    <t>Miesięczna dzierżawa aparatu</t>
  </si>
  <si>
    <t>miesiąc</t>
  </si>
  <si>
    <t>RAZEM WSZYSTKO:</t>
  </si>
  <si>
    <t>Schemat kontroli:</t>
  </si>
  <si>
    <t>1.</t>
  </si>
  <si>
    <t>Kontrola wykonywana raz dziennie naprzemiennie: poziom I - 2 tygodnie, poziom II - 2 tygodnie</t>
  </si>
  <si>
    <t>WYMAGANE PARAMETRY TECHNICZNE DLA ANALIZATORA MOCZU</t>
  </si>
  <si>
    <t>Wymagany parametr analizatora moczu i systemu odczynnikowego</t>
  </si>
  <si>
    <t>Aparat nowy lub używany.
Model nie starszy niż 2016 rok. Czytnik ze stałą gotowością do pracy, współpracujący z zewnętrznym oprogramowaniem, dostarczony wraz z czytnikiem kodów kreskowych.</t>
  </si>
  <si>
    <t>Gwarancja na analizator obejmująca cały okres umowy</t>
  </si>
  <si>
    <t>Dokument - deklaracja zgodności CE z wymogami UE.</t>
  </si>
  <si>
    <t>Wydajność analizatora – min. 300 ozn./godz. z możliwością dostosowania trybu pracy do indywidualnych potrzeb operatora.</t>
  </si>
  <si>
    <t>Automatyczne usuwanie zużytych pasków testowych do pojemnika na odpady oraz bezpieczny i higieniczny sposób ich usuwania.</t>
  </si>
  <si>
    <t>Praca analizatora z wykorzystaniem pasków charakteryzujących się:
· wysoką specyficznością i czułością w stosunku do oznaczanych parametrów</t>
  </si>
  <si>
    <t>Dostarczenie, zainstalowanie analizatora i przeszkolenie personelu PDL (udokumentowane certyfikatami) w zakresie obsługi urządzenia w ciągu tygodnia od chwili podpisania umowy.</t>
  </si>
  <si>
    <t xml:space="preserve">Instrukcje metodyczne dla testów paskowych w języku polskim dołączone do każdego opakowania (dołączyć do oferty), zawierające następujące informacje:
· zasadę oznaczania każdego parametru w teście paskowym
· źródła niepewności w analizie oznaczanych parametrów
· wykaz składników interferujących z metodą oznaczania każdego parametru
· dane dotyczące czułości i swoistości analitycznej
</t>
  </si>
  <si>
    <t>Jednokierunkowa lub dwukierunkowa komunikacja z systemem LIS.</t>
  </si>
  <si>
    <t xml:space="preserve">Wymogi instalacyjne oraz dotyczące warunków pracy analizatora, które muszą być spełnione przez użytkownika  w celu zapewnienia prawidłowej pracy urządzenia – </t>
  </si>
  <si>
    <t>(podaje  Dostawca ze wskazaniem, które z nich ma spełnić użytkownik)</t>
  </si>
  <si>
    <t>2.</t>
  </si>
  <si>
    <t>3.</t>
  </si>
  <si>
    <t>A.  Informacje ogólne o analizatorze – podaje dostawca.</t>
  </si>
  <si>
    <t>1.      Rok produkcji analizatora</t>
  </si>
  <si>
    <t>2.      Rok wprowadzenia do eksploatacji</t>
  </si>
  <si>
    <t>3.      Wykaz dodatkowego wyposażenia</t>
  </si>
  <si>
    <t xml:space="preserve">4.      Wszystkie części objęte gwarancją w czasie trwania umowy. </t>
  </si>
  <si>
    <t>B.  Informacje ogólne dotyczące odczynników – podaje dostawca.</t>
  </si>
  <si>
    <t>1.      Wykaz stosowanych odczynników</t>
  </si>
  <si>
    <t>3.      Warunki przechowywania</t>
  </si>
  <si>
    <t>4.      Trwałość odczynników</t>
  </si>
  <si>
    <t xml:space="preserve">5.      Inne informacje ważne dla użytkownika </t>
  </si>
  <si>
    <t>Paski do analizy albuminy, 9-parametrowe</t>
  </si>
  <si>
    <t>Parametry mierzone:
10 parametrów fizyko-chemicznych moczu:
· krew,
· bilirubina,
· urobilinogen,
· ketony,
· białko,
· azotyny,
· glukoza,
· pH,
· SG (ciężar właściwy),
· leukocyty,
i możliwość zakupu testów paskowych w kierunku mikroalbuminonurii z możliwością podania wskaźników albuminowo-kreatyninowego i białkowo-kreatyninowego.</t>
  </si>
  <si>
    <t>Czytelne flagowanie wyników patologicznych i tworzenie w aparacie raportów wyników wymagających weryfikacji</t>
  </si>
  <si>
    <t xml:space="preserve">Dostarczenie w ramach kontraktu kompatybilnego z analizatorem materiału kontrolnego (kontrola wewnątrzlaboratoryjna)  oznaczeń parametrów fizyko-chemicznych na dwóch poziomach co 100 pasków. </t>
  </si>
  <si>
    <t>Zapewnienie uczestnictwa w międzynarodowej kontroli jakości  - LABQUALITY minimum 1 raz w roku.</t>
  </si>
  <si>
    <t>Odczynniki, kontrole muszą pochodzić od jednego producenta aparatu.</t>
  </si>
  <si>
    <t>Dotykowy ekran aparatu.</t>
  </si>
  <si>
    <r>
      <rPr>
        <b/>
        <sz val="10"/>
        <color rgb="FF000000"/>
        <rFont val="Arial"/>
        <family val="2"/>
        <charset val="238"/>
      </rPr>
      <t>Wykonawca dostarczy bezpłatnie opakowanie pasków testowych w celu przeprowadzenia szkolenia i walidacji czytnika</t>
    </r>
    <r>
      <rPr>
        <sz val="10"/>
        <color rgb="FF000000"/>
        <rFont val="Arial"/>
        <family val="2"/>
        <charset val="238"/>
      </rPr>
      <t xml:space="preserve"> w warunkach PDL.</t>
    </r>
  </si>
  <si>
    <t>Podłączenie analiza do informatycznego systemu LIS na koszt dostawcy.</t>
  </si>
  <si>
    <t>Możliwość zgłaszania awarii przez 5 dni w tygodniu w godzinach od 7.30-22.00</t>
  </si>
  <si>
    <t>Przystąpienie do naprawy w ciągu 24 h w dni robocze od zgłoszenia awarii. W przypadku niesprawności analizatora dłuższej niż dwa dni robocze od chwili przyjazdu serwisu zapewnienie równoważnego aparatu zastępczego skonfigurowanego z systemem informatycznym LIS</t>
  </si>
  <si>
    <r>
      <t xml:space="preserve">Koszty wszelkich napraw i niezbędnych do ich wykonania części zamiennych ponosi </t>
    </r>
    <r>
      <rPr>
        <b/>
        <sz val="10"/>
        <color rgb="FF000000"/>
        <rFont val="Arial"/>
        <family val="2"/>
        <charset val="238"/>
      </rPr>
      <t>Wykonawca</t>
    </r>
    <r>
      <rPr>
        <sz val="10"/>
        <color rgb="FF000000"/>
        <rFont val="Arial"/>
        <family val="2"/>
        <charset val="238"/>
      </rPr>
      <t xml:space="preserve"> w ramach bezpłatnego serwisu</t>
    </r>
  </si>
  <si>
    <r>
      <t xml:space="preserve">W ramach bezpłatnego serwisu </t>
    </r>
    <r>
      <rPr>
        <b/>
        <sz val="10"/>
        <color rgb="FF000000"/>
        <rFont val="Arial"/>
        <family val="2"/>
        <charset val="238"/>
      </rPr>
      <t>Wykonawca</t>
    </r>
    <r>
      <rPr>
        <sz val="10"/>
        <color rgb="FF000000"/>
        <rFont val="Arial"/>
        <family val="2"/>
        <charset val="238"/>
      </rPr>
      <t xml:space="preserve"> ponosi koszty przeglądu diagnostyczno-konserwacyjnego czytnika i oprogramowania wykonywanego raz w roku.</t>
    </r>
  </si>
  <si>
    <t>Zapewnienie autoryzowanego serwisu wyłącznie przez producenta aparatu</t>
  </si>
  <si>
    <t>Wielkość opakowania zbiorczego (ilość szt w opakownaniu)</t>
  </si>
  <si>
    <t>Jednost. miary</t>
  </si>
  <si>
    <r>
      <t xml:space="preserve">Wykonawca dostarczy wraz z oferta nieodpłatnie </t>
    </r>
    <r>
      <rPr>
        <b/>
        <u/>
        <sz val="10"/>
        <color rgb="FF000000"/>
        <rFont val="Arial"/>
        <family val="2"/>
        <charset val="238"/>
      </rPr>
      <t>100 szt każdego rodzaju asortymentu</t>
    </r>
    <r>
      <rPr>
        <sz val="10"/>
        <color rgb="FF000000"/>
        <rFont val="Arial"/>
        <family val="2"/>
        <charset val="238"/>
      </rPr>
      <t xml:space="preserve"> oferowanego w postępowaniu przetargowym w celu sprawdzenia zgodności z opisem i wymaganiami Zamawiającego.  W przypadku stwierdzenia braku zgodności wymogów Zamawiającego w oferowanym asortymencie systemu zamkniętego będzie skutkowało </t>
    </r>
    <r>
      <rPr>
        <b/>
        <u/>
        <sz val="10"/>
        <color rgb="FF000000"/>
        <rFont val="Arial"/>
        <family val="2"/>
        <charset val="238"/>
      </rPr>
      <t>odrzuceniem oferty</t>
    </r>
    <r>
      <rPr>
        <sz val="10"/>
        <color rgb="FF000000"/>
        <rFont val="Arial"/>
        <family val="2"/>
        <charset val="238"/>
      </rPr>
      <t xml:space="preserve">. </t>
    </r>
  </si>
  <si>
    <r>
      <t>Wykonawca dostarczy wraz z ofertą nieodpłatnie</t>
    </r>
    <r>
      <rPr>
        <b/>
        <u/>
        <sz val="10"/>
        <color rgb="FF000000"/>
        <rFont val="Arial"/>
        <family val="2"/>
        <charset val="238"/>
      </rPr>
      <t xml:space="preserve"> 10 szt każdego rodzaju asortymentu</t>
    </r>
    <r>
      <rPr>
        <sz val="10"/>
        <color rgb="FF000000"/>
        <rFont val="Arial"/>
        <family val="2"/>
        <charset val="238"/>
      </rPr>
      <t xml:space="preserve"> oferowanego w postępowaniu przetargowym w celu sprawdzenia zgodności z opisem i wymaganiami Zamawiającego.  W przypadku stwierdzenia braku zgodności wymogów Zamawiającego w oferowanym asortymencie będzie skutkowało </t>
    </r>
    <r>
      <rPr>
        <b/>
        <u/>
        <sz val="10"/>
        <color rgb="FF000000"/>
        <rFont val="Arial"/>
        <family val="2"/>
        <charset val="238"/>
      </rPr>
      <t>odrzuceniem oferty</t>
    </r>
    <r>
      <rPr>
        <sz val="10"/>
        <color rgb="FF000000"/>
        <rFont val="Arial"/>
        <family val="2"/>
        <charset val="238"/>
      </rPr>
      <t xml:space="preserve">. </t>
    </r>
  </si>
  <si>
    <t>bezpieczny, jednorazowy nakłuwacz automatyczny (nożykowy) o dopuszczalnych rozmiarach 21G x 1,5 mm lub 1,6 x 1,5 mm</t>
  </si>
  <si>
    <t>1</t>
  </si>
  <si>
    <t>2</t>
  </si>
  <si>
    <t>4</t>
  </si>
  <si>
    <t>Igły iniekcyjne rozm. 26G/0,45mm/13-25mm ze stali, sterylne, jednorazowego użytku, apirogenne. Ostrza długościęte. Luer-lock. Opakowanie typu blister (papier i przeźroczysta folia). Każda sztuka igieł oddzielona barierą perforowaną umożliwiającą pojedynczy pobór igły.</t>
  </si>
  <si>
    <t>Igły iniekcyjne rozm. 25G/0,5mm/25-40mm ze stali, sterylne, jednorazowego użytku, apirogenne. Ostrza długościęte. Luer-lock. Opakowanie typu blister (papier i przeźroczysta folia). Każda sztuka igieł oddzielona barierą perforowaną umożliwiającą pojedynczy pobór igły.</t>
  </si>
  <si>
    <t>Igły iniekcyjne rozm. 27G/0,4mm/40mm ze stali, sterylne, jednorazowego użytku, apirogenne. Ostrza długościęte. Luer-lock. Opakowanie typu blister (papier i przeźroczysta folia). Każda sztuka igieł oddzielona barierą perforowaną umożliwiającą pojedynczy pobór igły.</t>
  </si>
  <si>
    <t>6</t>
  </si>
  <si>
    <t>8</t>
  </si>
  <si>
    <t>IGŁY DO ZNIECZULEŃ PODPAJĘCZYNÓWKOWYCH</t>
  </si>
  <si>
    <t>Igły do znieczuleń podpajęczynówkowych typu Pencil Point 25G 90mm z prowadnicą</t>
  </si>
  <si>
    <t>Igły do znieczuleń podpajęczynówkowych typu Pencil Point 26G 90mm z prowadnicą</t>
  </si>
  <si>
    <t>Igły do znieczuleń podpajęczynówkowych typu Pencil Point 27G 90mm z prowadnicą</t>
  </si>
  <si>
    <t>Igły do znieczuleń podpajęczynówkowych typu Pencil Point 25G 120mm z prowadnicą</t>
  </si>
  <si>
    <t>IGŁY DO ASPIRACJI SZPIKU KOSTNEGO</t>
  </si>
  <si>
    <t>Igła do aspiracji szpiku kostnego z mostka oraz talerza biodrowego z uchwytem motylkowym i regulatorem długości. Igła znakowana co centymetr. W uchwycie igły łącznik Luer-Lock do podłączenia strzykawki. Średnica igły 14G. Regulacja długości igły: minimalna długość 10mm, maksymalna długość 75mm; możliwość usunięcia regulatora długości wraz z gwintem. Nadruk średnicy na uchwycie. Igła sterylna, jednorazowego użytku.</t>
  </si>
  <si>
    <t>Igły do znieczuleń podpajęczymówkowych muszą być z trwałego i obojętnego chemicznie materiału, jałowe.</t>
  </si>
  <si>
    <t>Igła do aspiracji szpiku kostnego z mostka oraz talerza biodrowego z uchwytem motylkowym i regulatorem długości. Igła znakowana co centymetr. W uchwycie igły łącznik Luer-Lock do podłączenia strzykawki. Średnica igły 16G. Regulacja długości igły: minimalna długość 10mm, maksymalna długość 75mm; możliwość usunięcia regulatora długości wraz z gwintem. Nadruk średnicy na uchwycie. Igła sterylna, jednorazowego użytku.</t>
  </si>
  <si>
    <t>Strzykawka jałowa 2 ml z podziałką (dopuszczalne rozszerzenie skali do 3 ml), dwuczęściowa (dopuszcza się również strzykawkę trzyczęściową), luer-lock, opakowanie jednostkowe typu blister-pack</t>
  </si>
  <si>
    <t>Strzykawka jałowa 5 ml z podziałką (dopuszczalne rozszerzenie skali do 6 ml), dwuczęściowa (dopuszcza się również strzykawkę  trzyczęściową), luer-lock, opakowanie jednostkowe typu blister-pack</t>
  </si>
  <si>
    <t>Strzykawka jałowa 10 ml z podziałką (dopuszczalne rozszerzenie skali do 12 ml), dwuczęściowa (dopuszcza się również strzykawkę  trzyczęściową), luer-lock, opakowanie jednostkowe typu blister-pack</t>
  </si>
  <si>
    <t>Strzykawka jałowa 20 ml z podziałką (dopuszczalne rozszerzenie skali do 24 ml), dwuczęściowa (dopuszcza się również strzykawkę  trzyczęściową), luer-lock, opakowanie jednostkowe typu blister-pack</t>
  </si>
  <si>
    <t>Strzykawka jałowa jednorazowego użytku typu Luer-lock  – 100ml (Janeta)</t>
  </si>
  <si>
    <t>Strzykawki jednorazowego użytku 50 ml do pomp infuzyjnych - Luer-Lock (na wkręt), tłok i cylinder wykonany z polipropylenu, z prostopadłym wycięciem na tłoku, z zabezpieczeniem przed przypadkowym wysunięciem tłoka, na cylindrze logo producenta i typ strzykawki.</t>
  </si>
  <si>
    <t>Strzykawki jednorazowego użytku 50 ml do pomp infuzyjnych</t>
  </si>
  <si>
    <t>Igły do znieczuleń podpajęczynówkowych typu Pencil Point 24G 90mm z prowadnicą</t>
  </si>
  <si>
    <t>Opatrunek włókninowy do mocowania kaniul 75-85 mm x 50-70 mm</t>
  </si>
  <si>
    <t>Strzykawka typu JANETTA 
• o pojemności 100 ml
• sterylna
• strzykawka wykonana z polipropylenu /polietylenu
• kryza ograniczająca wysuwanie się tłoka
• czytelna i niezmywalna skala
• gładki przesuw tłoka ( brak efektu skokowego )
• działka elementarna co 1 ml lub 2 ml 
• końcówka kompatybilna z końcówkami cewników 
• z dodatkową nasadką redukującą, umożliwiającą połączenie ze złączem Luer
• pakowana pojedynczo
• opakowanie jednostkowe : papier - folia lub sztywne opakowanie typu Tyvec zabezpieczające przed utratą jałowości lub podwójne opakowanie wewnątrz folia, na zewnątrz  papier - folia</t>
  </si>
  <si>
    <t>Ilość oznaczeń na okres 24 m-cy</t>
  </si>
  <si>
    <t xml:space="preserve">2.      Karty charakterystyk odczynników, karty bezpieczeństwa produktu (paski) </t>
  </si>
  <si>
    <t>– wydrukowane i dostarczone  wraz z pierwszą dostawą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</si>
</sst>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164" formatCode="&quot; &quot;* #,##0.00&quot; zł &quot;;&quot;-&quot;* #,##0.00&quot; zł &quot;;&quot; &quot;* &quot;-&quot;??&quot; zł &quot;"/>
    <numFmt numFmtId="165" formatCode="#,##0.00\ &quot;zł&quot;"/>
    <numFmt numFmtId="166" formatCode="#,##0.00&quot; &quot;[$zł-415];[Red]&quot;-&quot;#,##0.00&quot; &quot;[$zł-415]"/>
    <numFmt numFmtId="167" formatCode="[$-415]General"/>
  </numFmts>
  <fonts count="15" x14ac:knownFonts="1">
    <font>
      <sz val="10"/>
      <color indexed="8"/>
      <name val="Segoe UI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Segoe UI"/>
      <family val="2"/>
      <charset val="238"/>
    </font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u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color rgb="FF000000"/>
      <name val="Arial"/>
      <family val="2"/>
      <charset val="238"/>
    </font>
    <font>
      <sz val="10"/>
      <color indexed="8"/>
      <name val="Segoe U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10"/>
      </left>
      <right/>
      <top/>
      <bottom/>
      <diagonal/>
    </border>
  </borders>
  <cellStyleXfs count="9">
    <xf numFmtId="0" fontId="0" fillId="0" borderId="0" applyNumberFormat="0" applyFill="0" applyBorder="0" applyProtection="0"/>
    <xf numFmtId="0" fontId="1" fillId="0" borderId="0"/>
    <xf numFmtId="44" fontId="1" fillId="0" borderId="0" applyFont="0" applyFill="0" applyBorder="0" applyAlignment="0" applyProtection="0"/>
    <xf numFmtId="0" fontId="6" fillId="0" borderId="0" applyNumberFormat="0" applyBorder="0" applyProtection="0"/>
    <xf numFmtId="0" fontId="7" fillId="0" borderId="0"/>
    <xf numFmtId="0" fontId="8" fillId="0" borderId="0" applyNumberFormat="0" applyBorder="0" applyProtection="0">
      <alignment horizontal="center"/>
    </xf>
    <xf numFmtId="0" fontId="8" fillId="0" borderId="0" applyNumberFormat="0" applyBorder="0" applyProtection="0">
      <alignment horizontal="center" textRotation="90"/>
    </xf>
    <xf numFmtId="0" fontId="9" fillId="0" borderId="0" applyNumberFormat="0" applyBorder="0" applyProtection="0"/>
    <xf numFmtId="166" fontId="9" fillId="0" borderId="0" applyBorder="0" applyProtection="0"/>
  </cellStyleXfs>
  <cellXfs count="218">
    <xf numFmtId="0" fontId="0" fillId="0" borderId="0" xfId="0" applyFont="1" applyAlignment="1"/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right" vertical="center"/>
    </xf>
    <xf numFmtId="0" fontId="3" fillId="2" borderId="3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/>
    <xf numFmtId="49" fontId="2" fillId="2" borderId="3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2" fillId="2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/>
    <xf numFmtId="0" fontId="3" fillId="2" borderId="12" xfId="0" applyFont="1" applyFill="1" applyBorder="1" applyAlignment="1"/>
    <xf numFmtId="0" fontId="3" fillId="2" borderId="2" xfId="0" applyFont="1" applyFill="1" applyBorder="1" applyAlignment="1"/>
    <xf numFmtId="0" fontId="3" fillId="2" borderId="1" xfId="0" applyFont="1" applyFill="1" applyBorder="1" applyAlignment="1"/>
    <xf numFmtId="49" fontId="3" fillId="2" borderId="3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/>
    <xf numFmtId="49" fontId="3" fillId="2" borderId="3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/>
    <xf numFmtId="0" fontId="3" fillId="0" borderId="0" xfId="0" applyNumberFormat="1" applyFont="1" applyAlignment="1"/>
    <xf numFmtId="49" fontId="2" fillId="2" borderId="20" xfId="0" applyNumberFormat="1" applyFont="1" applyFill="1" applyBorder="1" applyAlignment="1">
      <alignment horizontal="center" vertical="center" wrapText="1"/>
    </xf>
    <xf numFmtId="49" fontId="2" fillId="2" borderId="1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/>
    </xf>
    <xf numFmtId="0" fontId="3" fillId="0" borderId="10" xfId="0" applyFont="1" applyBorder="1" applyAlignment="1"/>
    <xf numFmtId="0" fontId="3" fillId="0" borderId="17" xfId="0" applyFont="1" applyBorder="1" applyAlignment="1"/>
    <xf numFmtId="0" fontId="3" fillId="0" borderId="9" xfId="0" applyFont="1" applyBorder="1" applyAlignment="1"/>
    <xf numFmtId="0" fontId="3" fillId="2" borderId="19" xfId="0" applyNumberFormat="1" applyFont="1" applyFill="1" applyBorder="1" applyAlignment="1">
      <alignment horizontal="center" vertical="center"/>
    </xf>
    <xf numFmtId="0" fontId="3" fillId="2" borderId="21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vertical="center" wrapText="1"/>
    </xf>
    <xf numFmtId="49" fontId="4" fillId="4" borderId="9" xfId="3" applyNumberFormat="1" applyFont="1" applyFill="1" applyBorder="1" applyAlignment="1" applyProtection="1">
      <alignment vertical="center" wrapText="1"/>
    </xf>
    <xf numFmtId="3" fontId="3" fillId="2" borderId="3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5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/>
    <xf numFmtId="0" fontId="3" fillId="0" borderId="0" xfId="0" applyFont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0" fontId="3" fillId="2" borderId="12" xfId="0" applyFont="1" applyFill="1" applyBorder="1" applyAlignment="1">
      <alignment horizontal="right"/>
    </xf>
    <xf numFmtId="0" fontId="3" fillId="2" borderId="15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vertical="center"/>
    </xf>
    <xf numFmtId="164" fontId="3" fillId="2" borderId="16" xfId="0" applyNumberFormat="1" applyFont="1" applyFill="1" applyBorder="1" applyAlignment="1">
      <alignment vertical="center"/>
    </xf>
    <xf numFmtId="0" fontId="3" fillId="2" borderId="4" xfId="0" applyNumberFormat="1" applyFont="1" applyFill="1" applyBorder="1" applyAlignment="1"/>
    <xf numFmtId="164" fontId="3" fillId="2" borderId="3" xfId="0" applyNumberFormat="1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/>
    </xf>
    <xf numFmtId="0" fontId="3" fillId="2" borderId="4" xfId="0" applyFont="1" applyFill="1" applyBorder="1" applyAlignment="1"/>
    <xf numFmtId="0" fontId="3" fillId="2" borderId="1" xfId="0" applyNumberFormat="1" applyFont="1" applyFill="1" applyBorder="1" applyAlignment="1"/>
    <xf numFmtId="0" fontId="3" fillId="2" borderId="5" xfId="0" applyFont="1" applyFill="1" applyBorder="1" applyAlignment="1">
      <alignment vertical="center"/>
    </xf>
    <xf numFmtId="164" fontId="3" fillId="2" borderId="1" xfId="0" applyNumberFormat="1" applyFont="1" applyFill="1" applyBorder="1" applyAlignment="1"/>
    <xf numFmtId="165" fontId="3" fillId="3" borderId="3" xfId="0" applyNumberFormat="1" applyFont="1" applyFill="1" applyBorder="1" applyAlignment="1">
      <alignment horizontal="center" vertical="center"/>
    </xf>
    <xf numFmtId="165" fontId="2" fillId="3" borderId="3" xfId="0" applyNumberFormat="1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right" vertical="center"/>
    </xf>
    <xf numFmtId="0" fontId="2" fillId="2" borderId="1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4"/>
    </xf>
    <xf numFmtId="9" fontId="3" fillId="0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right" vertical="center"/>
    </xf>
    <xf numFmtId="165" fontId="2" fillId="0" borderId="3" xfId="0" applyNumberFormat="1" applyFont="1" applyFill="1" applyBorder="1" applyAlignment="1">
      <alignment horizontal="right"/>
    </xf>
    <xf numFmtId="165" fontId="3" fillId="2" borderId="3" xfId="0" applyNumberFormat="1" applyFont="1" applyFill="1" applyBorder="1" applyAlignment="1">
      <alignment horizontal="center" vertical="center" wrapText="1"/>
    </xf>
    <xf numFmtId="9" fontId="3" fillId="2" borderId="3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49" fontId="3" fillId="2" borderId="20" xfId="0" applyNumberFormat="1" applyFont="1" applyFill="1" applyBorder="1" applyAlignment="1">
      <alignment horizontal="center" vertical="center" wrapText="1"/>
    </xf>
    <xf numFmtId="49" fontId="2" fillId="2" borderId="22" xfId="0" applyNumberFormat="1" applyFont="1" applyFill="1" applyBorder="1" applyAlignment="1">
      <alignment horizontal="center" vertical="center" wrapText="1"/>
    </xf>
    <xf numFmtId="49" fontId="2" fillId="2" borderId="23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center" vertical="center"/>
    </xf>
    <xf numFmtId="3" fontId="3" fillId="2" borderId="16" xfId="0" applyNumberFormat="1" applyFont="1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/>
    </xf>
    <xf numFmtId="165" fontId="3" fillId="2" borderId="16" xfId="0" applyNumberFormat="1" applyFont="1" applyFill="1" applyBorder="1" applyAlignment="1">
      <alignment horizontal="center" vertical="center" wrapText="1"/>
    </xf>
    <xf numFmtId="9" fontId="3" fillId="2" borderId="16" xfId="0" applyNumberFormat="1" applyFont="1" applyFill="1" applyBorder="1" applyAlignment="1">
      <alignment horizontal="center" vertical="center"/>
    </xf>
    <xf numFmtId="165" fontId="3" fillId="2" borderId="16" xfId="0" applyNumberFormat="1" applyFont="1" applyFill="1" applyBorder="1" applyAlignment="1">
      <alignment horizontal="center" vertical="center"/>
    </xf>
    <xf numFmtId="165" fontId="3" fillId="3" borderId="16" xfId="0" applyNumberFormat="1" applyFont="1" applyFill="1" applyBorder="1" applyAlignment="1">
      <alignment horizontal="center" vertical="center"/>
    </xf>
    <xf numFmtId="165" fontId="3" fillId="0" borderId="16" xfId="0" applyNumberFormat="1" applyFont="1" applyFill="1" applyBorder="1" applyAlignment="1">
      <alignment horizontal="right" vertical="center"/>
    </xf>
    <xf numFmtId="0" fontId="11" fillId="0" borderId="20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vertical="center" wrapText="1"/>
    </xf>
    <xf numFmtId="0" fontId="3" fillId="2" borderId="14" xfId="0" applyNumberFormat="1" applyFont="1" applyFill="1" applyBorder="1" applyAlignment="1"/>
    <xf numFmtId="0" fontId="3" fillId="2" borderId="20" xfId="0" applyNumberFormat="1" applyFont="1" applyFill="1" applyBorder="1" applyAlignment="1">
      <alignment horizontal="center" vertical="center"/>
    </xf>
    <xf numFmtId="3" fontId="3" fillId="2" borderId="20" xfId="0" applyNumberFormat="1" applyFont="1" applyFill="1" applyBorder="1" applyAlignment="1">
      <alignment horizontal="center" vertical="center"/>
    </xf>
    <xf numFmtId="49" fontId="3" fillId="2" borderId="20" xfId="0" applyNumberFormat="1" applyFont="1" applyFill="1" applyBorder="1" applyAlignment="1">
      <alignment horizontal="center" vertical="center"/>
    </xf>
    <xf numFmtId="165" fontId="3" fillId="2" borderId="20" xfId="0" applyNumberFormat="1" applyFont="1" applyFill="1" applyBorder="1" applyAlignment="1">
      <alignment horizontal="center" vertical="center" wrapText="1"/>
    </xf>
    <xf numFmtId="9" fontId="3" fillId="2" borderId="20" xfId="0" applyNumberFormat="1" applyFont="1" applyFill="1" applyBorder="1" applyAlignment="1">
      <alignment horizontal="center" vertical="center"/>
    </xf>
    <xf numFmtId="165" fontId="3" fillId="0" borderId="20" xfId="0" applyNumberFormat="1" applyFont="1" applyFill="1" applyBorder="1" applyAlignment="1">
      <alignment horizontal="right" vertical="center"/>
    </xf>
    <xf numFmtId="0" fontId="12" fillId="0" borderId="3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vertical="center" wrapText="1"/>
    </xf>
    <xf numFmtId="0" fontId="3" fillId="2" borderId="22" xfId="0" applyNumberFormat="1" applyFont="1" applyFill="1" applyBorder="1" applyAlignment="1">
      <alignment horizontal="center" vertical="center"/>
    </xf>
    <xf numFmtId="0" fontId="3" fillId="0" borderId="9" xfId="0" applyNumberFormat="1" applyFont="1" applyBorder="1" applyAlignment="1"/>
    <xf numFmtId="0" fontId="11" fillId="0" borderId="9" xfId="0" applyFont="1" applyFill="1" applyBorder="1" applyAlignment="1">
      <alignment vertical="center" wrapText="1"/>
    </xf>
    <xf numFmtId="0" fontId="3" fillId="0" borderId="9" xfId="0" applyNumberFormat="1" applyFont="1" applyBorder="1" applyAlignment="1">
      <alignment horizontal="center" vertical="center"/>
    </xf>
    <xf numFmtId="49" fontId="2" fillId="2" borderId="3" xfId="0" applyNumberFormat="1" applyFont="1" applyFill="1" applyBorder="1" applyAlignment="1"/>
    <xf numFmtId="49" fontId="2" fillId="2" borderId="3" xfId="0" applyNumberFormat="1" applyFont="1" applyFill="1" applyBorder="1" applyAlignment="1">
      <alignment vertical="center"/>
    </xf>
    <xf numFmtId="0" fontId="2" fillId="2" borderId="3" xfId="0" applyNumberFormat="1" applyFont="1" applyFill="1" applyBorder="1" applyAlignment="1"/>
    <xf numFmtId="0" fontId="3" fillId="2" borderId="12" xfId="0" applyFont="1" applyFill="1" applyBorder="1" applyAlignment="1">
      <alignment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/>
    <xf numFmtId="49" fontId="3" fillId="2" borderId="3" xfId="0" applyNumberFormat="1" applyFont="1" applyFill="1" applyBorder="1" applyAlignment="1">
      <alignment vertical="center"/>
    </xf>
    <xf numFmtId="0" fontId="3" fillId="2" borderId="3" xfId="0" applyNumberFormat="1" applyFont="1" applyFill="1" applyBorder="1" applyAlignment="1"/>
    <xf numFmtId="165" fontId="3" fillId="2" borderId="3" xfId="0" applyNumberFormat="1" applyFont="1" applyFill="1" applyBorder="1" applyAlignment="1"/>
    <xf numFmtId="0" fontId="3" fillId="2" borderId="3" xfId="0" applyNumberFormat="1" applyFont="1" applyFill="1" applyBorder="1" applyAlignment="1">
      <alignment wrapText="1"/>
    </xf>
    <xf numFmtId="165" fontId="2" fillId="2" borderId="3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164" fontId="2" fillId="2" borderId="25" xfId="0" applyNumberFormat="1" applyFont="1" applyFill="1" applyBorder="1" applyAlignment="1"/>
    <xf numFmtId="49" fontId="2" fillId="2" borderId="1" xfId="0" applyNumberFormat="1" applyFont="1" applyFill="1" applyBorder="1" applyAlignment="1"/>
    <xf numFmtId="0" fontId="3" fillId="2" borderId="1" xfId="0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/>
    <xf numFmtId="0" fontId="3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49" fontId="4" fillId="4" borderId="9" xfId="3" applyNumberFormat="1" applyFont="1" applyFill="1" applyBorder="1" applyAlignment="1" applyProtection="1">
      <alignment horizontal="left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13" fillId="0" borderId="9" xfId="0" applyFont="1" applyBorder="1" applyAlignment="1"/>
    <xf numFmtId="0" fontId="3" fillId="2" borderId="9" xfId="0" applyNumberFormat="1" applyFont="1" applyFill="1" applyBorder="1" applyAlignment="1">
      <alignment horizontal="center" vertical="center" wrapText="1"/>
    </xf>
    <xf numFmtId="49" fontId="13" fillId="4" borderId="9" xfId="3" applyNumberFormat="1" applyFont="1" applyFill="1" applyBorder="1" applyAlignment="1" applyProtection="1">
      <alignment horizontal="left" vertical="center" wrapText="1"/>
    </xf>
    <xf numFmtId="0" fontId="13" fillId="0" borderId="0" xfId="0" applyFont="1" applyAlignment="1">
      <alignment vertical="center"/>
    </xf>
    <xf numFmtId="0" fontId="3" fillId="0" borderId="28" xfId="0" applyNumberFormat="1" applyFont="1" applyBorder="1" applyAlignment="1"/>
    <xf numFmtId="0" fontId="3" fillId="0" borderId="29" xfId="0" applyNumberFormat="1" applyFont="1" applyBorder="1" applyAlignment="1"/>
    <xf numFmtId="0" fontId="3" fillId="0" borderId="30" xfId="0" applyNumberFormat="1" applyFont="1" applyBorder="1" applyAlignment="1"/>
    <xf numFmtId="0" fontId="3" fillId="0" borderId="31" xfId="0" applyNumberFormat="1" applyFont="1" applyBorder="1" applyAlignment="1"/>
    <xf numFmtId="0" fontId="13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indent="4"/>
    </xf>
    <xf numFmtId="167" fontId="4" fillId="0" borderId="9" xfId="3" applyNumberFormat="1" applyFont="1" applyFill="1" applyBorder="1" applyAlignment="1" applyProtection="1">
      <alignment vertical="center" wrapText="1"/>
    </xf>
    <xf numFmtId="0" fontId="3" fillId="2" borderId="0" xfId="0" applyFont="1" applyFill="1" applyBorder="1" applyAlignment="1"/>
    <xf numFmtId="49" fontId="4" fillId="4" borderId="23" xfId="3" applyNumberFormat="1" applyFont="1" applyFill="1" applyBorder="1" applyAlignment="1" applyProtection="1">
      <alignment horizontal="left" vertical="center" wrapText="1"/>
    </xf>
    <xf numFmtId="0" fontId="3" fillId="2" borderId="23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Border="1" applyAlignment="1"/>
    <xf numFmtId="0" fontId="3" fillId="2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left" vertical="center" wrapText="1"/>
    </xf>
    <xf numFmtId="0" fontId="3" fillId="2" borderId="24" xfId="0" applyNumberFormat="1" applyFont="1" applyFill="1" applyBorder="1" applyAlignment="1">
      <alignment horizontal="center" vertical="center"/>
    </xf>
    <xf numFmtId="165" fontId="3" fillId="3" borderId="24" xfId="0" applyNumberFormat="1" applyFont="1" applyFill="1" applyBorder="1" applyAlignment="1">
      <alignment horizontal="center" vertical="center"/>
    </xf>
    <xf numFmtId="165" fontId="3" fillId="2" borderId="24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165" fontId="3" fillId="0" borderId="9" xfId="0" applyNumberFormat="1" applyFont="1" applyFill="1" applyBorder="1" applyAlignment="1">
      <alignment horizontal="center" vertical="center"/>
    </xf>
    <xf numFmtId="165" fontId="3" fillId="7" borderId="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23" xfId="0" applyNumberFormat="1" applyFont="1" applyFill="1" applyBorder="1" applyAlignment="1">
      <alignment horizontal="center" vertical="center"/>
    </xf>
    <xf numFmtId="165" fontId="2" fillId="7" borderId="23" xfId="0" applyNumberFormat="1" applyFont="1" applyFill="1" applyBorder="1" applyAlignment="1">
      <alignment horizontal="center" vertical="center"/>
    </xf>
    <xf numFmtId="165" fontId="2" fillId="0" borderId="23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9" fontId="2" fillId="0" borderId="23" xfId="0" applyNumberFormat="1" applyFont="1" applyFill="1" applyBorder="1" applyAlignment="1">
      <alignment horizontal="center" vertical="center"/>
    </xf>
    <xf numFmtId="9" fontId="2" fillId="0" borderId="9" xfId="0" applyNumberFormat="1" applyFont="1" applyFill="1" applyBorder="1" applyAlignment="1">
      <alignment horizontal="center" vertical="center"/>
    </xf>
    <xf numFmtId="9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left" vertical="center" wrapText="1"/>
    </xf>
    <xf numFmtId="0" fontId="12" fillId="0" borderId="9" xfId="0" applyFont="1" applyFill="1" applyBorder="1" applyAlignment="1">
      <alignment vertical="center" wrapText="1"/>
    </xf>
    <xf numFmtId="3" fontId="3" fillId="2" borderId="9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3" borderId="9" xfId="0" applyNumberFormat="1" applyFont="1" applyFill="1" applyBorder="1" applyAlignment="1">
      <alignment horizontal="center" vertical="center"/>
    </xf>
    <xf numFmtId="9" fontId="3" fillId="2" borderId="9" xfId="0" applyNumberFormat="1" applyFont="1" applyFill="1" applyBorder="1" applyAlignment="1">
      <alignment horizontal="center" vertical="center"/>
    </xf>
    <xf numFmtId="165" fontId="3" fillId="2" borderId="9" xfId="0" applyNumberFormat="1" applyFont="1" applyFill="1" applyBorder="1" applyAlignment="1">
      <alignment horizontal="center" vertical="center"/>
    </xf>
    <xf numFmtId="165" fontId="3" fillId="0" borderId="9" xfId="0" applyNumberFormat="1" applyFont="1" applyFill="1" applyBorder="1" applyAlignment="1">
      <alignment horizontal="right" vertical="center"/>
    </xf>
    <xf numFmtId="165" fontId="3" fillId="2" borderId="22" xfId="0" applyNumberFormat="1" applyFont="1" applyFill="1" applyBorder="1" applyAlignment="1">
      <alignment horizontal="center" vertical="center" wrapText="1"/>
    </xf>
    <xf numFmtId="165" fontId="3" fillId="0" borderId="33" xfId="0" applyNumberFormat="1" applyFont="1" applyFill="1" applyBorder="1" applyAlignment="1">
      <alignment horizontal="right" vertical="center"/>
    </xf>
    <xf numFmtId="9" fontId="3" fillId="2" borderId="32" xfId="0" applyNumberFormat="1" applyFont="1" applyFill="1" applyBorder="1" applyAlignment="1">
      <alignment horizontal="center" vertical="center"/>
    </xf>
    <xf numFmtId="0" fontId="14" fillId="0" borderId="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center" vertical="center"/>
    </xf>
    <xf numFmtId="0" fontId="2" fillId="5" borderId="6" xfId="0" applyNumberFormat="1" applyFont="1" applyFill="1" applyBorder="1" applyAlignment="1">
      <alignment horizontal="left" vertical="center"/>
    </xf>
    <xf numFmtId="0" fontId="2" fillId="5" borderId="7" xfId="0" applyNumberFormat="1" applyFont="1" applyFill="1" applyBorder="1" applyAlignment="1">
      <alignment horizontal="left" vertical="center"/>
    </xf>
    <xf numFmtId="0" fontId="2" fillId="5" borderId="8" xfId="0" applyNumberFormat="1" applyFont="1" applyFill="1" applyBorder="1" applyAlignment="1">
      <alignment horizontal="left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49" fontId="2" fillId="5" borderId="6" xfId="0" applyNumberFormat="1" applyFont="1" applyFill="1" applyBorder="1" applyAlignment="1">
      <alignment horizontal="left" vertical="center" wrapText="1"/>
    </xf>
    <xf numFmtId="49" fontId="2" fillId="5" borderId="7" xfId="0" applyNumberFormat="1" applyFont="1" applyFill="1" applyBorder="1" applyAlignment="1">
      <alignment horizontal="left" vertical="center" wrapText="1"/>
    </xf>
    <xf numFmtId="49" fontId="2" fillId="5" borderId="8" xfId="0" applyNumberFormat="1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right"/>
    </xf>
    <xf numFmtId="0" fontId="2" fillId="2" borderId="3" xfId="0" applyNumberFormat="1" applyFont="1" applyFill="1" applyBorder="1" applyAlignment="1">
      <alignment horizontal="right"/>
    </xf>
    <xf numFmtId="49" fontId="2" fillId="3" borderId="6" xfId="0" applyNumberFormat="1" applyFont="1" applyFill="1" applyBorder="1" applyAlignment="1">
      <alignment horizontal="center"/>
    </xf>
    <xf numFmtId="49" fontId="2" fillId="3" borderId="7" xfId="0" applyNumberFormat="1" applyFont="1" applyFill="1" applyBorder="1" applyAlignment="1">
      <alignment horizontal="center"/>
    </xf>
    <xf numFmtId="49" fontId="2" fillId="3" borderId="8" xfId="0" applyNumberFormat="1" applyFont="1" applyFill="1" applyBorder="1" applyAlignment="1">
      <alignment horizontal="center"/>
    </xf>
    <xf numFmtId="0" fontId="13" fillId="0" borderId="26" xfId="0" applyFont="1" applyBorder="1" applyAlignment="1">
      <alignment horizontal="center" wrapText="1"/>
    </xf>
    <xf numFmtId="0" fontId="13" fillId="0" borderId="27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13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2" borderId="34" xfId="0" applyNumberFormat="1" applyFont="1" applyFill="1" applyBorder="1" applyAlignment="1"/>
    <xf numFmtId="0" fontId="3" fillId="2" borderId="34" xfId="0" applyFont="1" applyFill="1" applyBorder="1" applyAlignment="1"/>
    <xf numFmtId="0" fontId="3" fillId="2" borderId="35" xfId="0" applyFont="1" applyFill="1" applyBorder="1" applyAlignment="1"/>
    <xf numFmtId="0" fontId="3" fillId="0" borderId="0" xfId="0" applyFont="1" applyBorder="1" applyAlignment="1"/>
    <xf numFmtId="0" fontId="3" fillId="0" borderId="13" xfId="0" applyFont="1" applyBorder="1" applyAlignment="1"/>
    <xf numFmtId="0" fontId="3" fillId="0" borderId="35" xfId="0" applyFont="1" applyBorder="1" applyAlignment="1"/>
    <xf numFmtId="0" fontId="3" fillId="2" borderId="17" xfId="0" applyFont="1" applyFill="1" applyBorder="1" applyAlignment="1"/>
    <xf numFmtId="49" fontId="2" fillId="2" borderId="9" xfId="0" applyNumberFormat="1" applyFont="1" applyFill="1" applyBorder="1" applyAlignment="1">
      <alignment horizontal="center" vertical="center"/>
    </xf>
    <xf numFmtId="165" fontId="2" fillId="3" borderId="3" xfId="0" applyNumberFormat="1" applyFont="1" applyFill="1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vertical="center" wrapText="1"/>
    </xf>
  </cellXfs>
  <cellStyles count="9">
    <cellStyle name="Excel Built-in Normal" xfId="3"/>
    <cellStyle name="Heading" xfId="5"/>
    <cellStyle name="Heading1" xfId="6"/>
    <cellStyle name="Normalny" xfId="0" builtinId="0"/>
    <cellStyle name="Normalny 2" xfId="1"/>
    <cellStyle name="Normalny 3" xfId="4"/>
    <cellStyle name="Result" xfId="7"/>
    <cellStyle name="Result2" xfId="8"/>
    <cellStyle name="Walutowy 2" xfId="2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view="pageBreakPreview" zoomScale="60" zoomScaleNormal="100" workbookViewId="0">
      <selection activeCell="U14" sqref="U14"/>
    </sheetView>
  </sheetViews>
  <sheetFormatPr defaultColWidth="8.85546875" defaultRowHeight="14.25" customHeight="1" x14ac:dyDescent="0.2"/>
  <cols>
    <col min="1" max="1" width="4.28515625" style="19" customWidth="1"/>
    <col min="2" max="2" width="46.42578125" style="19" customWidth="1"/>
    <col min="3" max="3" width="13.7109375" style="19" customWidth="1"/>
    <col min="4" max="4" width="11.5703125" style="19" customWidth="1"/>
    <col min="5" max="5" width="14.28515625" style="19" customWidth="1"/>
    <col min="6" max="6" width="14.42578125" style="19" customWidth="1"/>
    <col min="7" max="7" width="13.42578125" style="19" customWidth="1"/>
    <col min="8" max="8" width="12.28515625" style="19" customWidth="1"/>
    <col min="9" max="9" width="14.42578125" style="19" customWidth="1"/>
    <col min="10" max="10" width="17" style="19" customWidth="1"/>
    <col min="11" max="11" width="9.140625" style="19" customWidth="1"/>
    <col min="12" max="253" width="8.85546875" style="8" customWidth="1"/>
    <col min="254" max="16384" width="8.85546875" style="8"/>
  </cols>
  <sheetData>
    <row r="1" spans="1:20" ht="14.25" customHeight="1" x14ac:dyDescent="0.2">
      <c r="I1" s="19" t="s">
        <v>14</v>
      </c>
      <c r="M1" s="209"/>
      <c r="N1" s="209"/>
      <c r="O1" s="209"/>
      <c r="P1" s="209"/>
      <c r="Q1" s="209"/>
      <c r="R1" s="209"/>
      <c r="S1" s="209"/>
      <c r="T1" s="209"/>
    </row>
    <row r="2" spans="1:20" ht="15" customHeight="1" x14ac:dyDescent="0.2">
      <c r="A2" s="32"/>
      <c r="B2" s="33" t="s">
        <v>7</v>
      </c>
      <c r="C2" s="34">
        <v>1</v>
      </c>
      <c r="E2" s="35"/>
      <c r="F2" s="35"/>
      <c r="G2" s="35"/>
      <c r="H2" s="35"/>
      <c r="I2" s="35"/>
      <c r="J2" s="36"/>
      <c r="K2" s="37"/>
      <c r="L2" s="38"/>
      <c r="M2" s="35"/>
      <c r="N2" s="35"/>
      <c r="O2" s="35"/>
      <c r="P2" s="35"/>
      <c r="Q2" s="35"/>
      <c r="R2" s="35"/>
      <c r="S2" s="35"/>
      <c r="T2" s="35"/>
    </row>
    <row r="3" spans="1:20" ht="13.7" customHeight="1" x14ac:dyDescent="0.2">
      <c r="A3" s="32"/>
      <c r="B3" s="39"/>
      <c r="D3" s="35"/>
      <c r="E3" s="35"/>
      <c r="F3" s="35"/>
      <c r="G3" s="35"/>
      <c r="H3" s="35"/>
      <c r="I3" s="35"/>
      <c r="J3" s="35"/>
      <c r="K3" s="38"/>
      <c r="L3" s="35"/>
      <c r="M3" s="35"/>
      <c r="N3" s="35"/>
      <c r="O3" s="35"/>
      <c r="P3" s="35"/>
      <c r="Q3" s="35"/>
      <c r="R3" s="35"/>
      <c r="S3" s="35"/>
      <c r="T3" s="35"/>
    </row>
    <row r="4" spans="1:20" ht="26.25" customHeight="1" x14ac:dyDescent="0.2">
      <c r="A4" s="32"/>
      <c r="B4" s="33" t="s">
        <v>6</v>
      </c>
      <c r="C4" s="177" t="s">
        <v>19</v>
      </c>
      <c r="D4" s="178"/>
      <c r="E4" s="178"/>
      <c r="F4" s="178"/>
      <c r="G4" s="178"/>
      <c r="H4" s="178"/>
      <c r="I4" s="179"/>
      <c r="J4" s="36"/>
      <c r="K4" s="173"/>
      <c r="L4" s="173"/>
      <c r="M4" s="173"/>
      <c r="N4" s="173"/>
      <c r="O4" s="173"/>
      <c r="P4" s="173"/>
      <c r="Q4" s="173"/>
      <c r="R4" s="173"/>
      <c r="S4" s="173"/>
      <c r="T4" s="173"/>
    </row>
    <row r="5" spans="1:20" ht="15" customHeight="1" x14ac:dyDescent="0.2">
      <c r="A5" s="12"/>
      <c r="B5" s="40"/>
      <c r="C5" s="41"/>
      <c r="D5" s="41"/>
      <c r="E5" s="41"/>
      <c r="F5" s="41"/>
      <c r="G5" s="41"/>
      <c r="H5" s="41"/>
      <c r="I5" s="42"/>
      <c r="J5" s="43"/>
      <c r="K5" s="43"/>
      <c r="L5" s="43"/>
      <c r="M5" s="43"/>
      <c r="N5" s="44"/>
      <c r="O5" s="43"/>
      <c r="P5" s="43"/>
      <c r="Q5" s="43"/>
      <c r="R5" s="43"/>
      <c r="S5" s="43"/>
      <c r="T5" s="43"/>
    </row>
    <row r="6" spans="1:20" ht="51" x14ac:dyDescent="0.2">
      <c r="A6" s="14" t="s">
        <v>11</v>
      </c>
      <c r="B6" s="1" t="s">
        <v>39</v>
      </c>
      <c r="C6" s="1" t="s">
        <v>8</v>
      </c>
      <c r="D6" s="14" t="s">
        <v>12</v>
      </c>
      <c r="E6" s="1" t="s">
        <v>26</v>
      </c>
      <c r="F6" s="1" t="s">
        <v>0</v>
      </c>
      <c r="G6" s="1" t="s">
        <v>27</v>
      </c>
      <c r="H6" s="14" t="s">
        <v>13</v>
      </c>
      <c r="I6" s="21" t="s">
        <v>1</v>
      </c>
      <c r="J6" s="45" t="s">
        <v>2</v>
      </c>
      <c r="K6" s="136"/>
      <c r="M6" s="209"/>
      <c r="N6" s="209"/>
      <c r="O6" s="209"/>
      <c r="P6" s="209"/>
      <c r="Q6" s="209"/>
      <c r="R6" s="209"/>
      <c r="S6" s="209"/>
      <c r="T6" s="209"/>
    </row>
    <row r="7" spans="1:20" ht="25.5" x14ac:dyDescent="0.2">
      <c r="A7" s="3">
        <v>1</v>
      </c>
      <c r="B7" s="46" t="s">
        <v>28</v>
      </c>
      <c r="C7" s="31">
        <v>45000</v>
      </c>
      <c r="D7" s="17" t="s">
        <v>15</v>
      </c>
      <c r="E7" s="15"/>
      <c r="F7" s="57">
        <f>E7*C7</f>
        <v>0</v>
      </c>
      <c r="G7" s="66"/>
      <c r="H7" s="15">
        <f>F7*G7</f>
        <v>0</v>
      </c>
      <c r="I7" s="57">
        <f t="shared" ref="I7:I17" si="0">F7+H7</f>
        <v>0</v>
      </c>
      <c r="J7" s="48"/>
      <c r="K7" s="206"/>
      <c r="M7" s="209"/>
      <c r="N7" s="209"/>
      <c r="O7" s="209"/>
      <c r="P7" s="209"/>
      <c r="Q7" s="209"/>
      <c r="R7" s="209"/>
      <c r="S7" s="209"/>
      <c r="T7" s="209"/>
    </row>
    <row r="8" spans="1:20" ht="25.5" x14ac:dyDescent="0.2">
      <c r="A8" s="3">
        <f t="shared" ref="A8:A16" si="1">A7+1</f>
        <v>2</v>
      </c>
      <c r="B8" s="46" t="s">
        <v>20</v>
      </c>
      <c r="C8" s="31">
        <v>5000</v>
      </c>
      <c r="D8" s="17" t="s">
        <v>15</v>
      </c>
      <c r="E8" s="15"/>
      <c r="F8" s="57">
        <f t="shared" ref="F8:F17" si="2">E8*C8</f>
        <v>0</v>
      </c>
      <c r="G8" s="66"/>
      <c r="H8" s="15">
        <f t="shared" ref="H8:H17" si="3">F8*G8</f>
        <v>0</v>
      </c>
      <c r="I8" s="57">
        <f t="shared" si="0"/>
        <v>0</v>
      </c>
      <c r="J8" s="50"/>
      <c r="K8" s="206"/>
      <c r="M8" s="209"/>
      <c r="N8" s="209"/>
      <c r="O8" s="209"/>
      <c r="P8" s="209"/>
      <c r="Q8" s="209"/>
      <c r="R8" s="209"/>
      <c r="S8" s="209"/>
      <c r="T8" s="209"/>
    </row>
    <row r="9" spans="1:20" ht="25.5" x14ac:dyDescent="0.2">
      <c r="A9" s="3">
        <v>3</v>
      </c>
      <c r="B9" s="46" t="s">
        <v>29</v>
      </c>
      <c r="C9" s="31">
        <v>100000</v>
      </c>
      <c r="D9" s="17" t="s">
        <v>15</v>
      </c>
      <c r="E9" s="15"/>
      <c r="F9" s="57">
        <f t="shared" si="2"/>
        <v>0</v>
      </c>
      <c r="G9" s="66"/>
      <c r="H9" s="15">
        <f t="shared" si="3"/>
        <v>0</v>
      </c>
      <c r="I9" s="57">
        <f t="shared" si="0"/>
        <v>0</v>
      </c>
      <c r="J9" s="50"/>
      <c r="K9" s="206"/>
      <c r="M9" s="209"/>
      <c r="N9" s="209"/>
      <c r="O9" s="209"/>
      <c r="P9" s="209"/>
      <c r="Q9" s="209"/>
      <c r="R9" s="209"/>
      <c r="S9" s="209"/>
      <c r="T9" s="209"/>
    </row>
    <row r="10" spans="1:20" ht="38.25" x14ac:dyDescent="0.2">
      <c r="A10" s="3">
        <v>4</v>
      </c>
      <c r="B10" s="46" t="s">
        <v>30</v>
      </c>
      <c r="C10" s="51">
        <v>15000</v>
      </c>
      <c r="D10" s="17" t="s">
        <v>15</v>
      </c>
      <c r="E10" s="15"/>
      <c r="F10" s="57">
        <f t="shared" si="2"/>
        <v>0</v>
      </c>
      <c r="G10" s="66"/>
      <c r="H10" s="15">
        <f t="shared" si="3"/>
        <v>0</v>
      </c>
      <c r="I10" s="57">
        <f t="shared" si="0"/>
        <v>0</v>
      </c>
      <c r="J10" s="50"/>
      <c r="K10" s="206"/>
      <c r="M10" s="209"/>
      <c r="N10" s="209"/>
      <c r="O10" s="209"/>
      <c r="P10" s="209"/>
      <c r="Q10" s="209"/>
      <c r="R10" s="209"/>
      <c r="S10" s="209"/>
      <c r="T10" s="209"/>
    </row>
    <row r="11" spans="1:20" ht="24.75" customHeight="1" x14ac:dyDescent="0.2">
      <c r="A11" s="3">
        <v>5</v>
      </c>
      <c r="B11" s="46" t="s">
        <v>21</v>
      </c>
      <c r="C11" s="31">
        <v>15000</v>
      </c>
      <c r="D11" s="17" t="s">
        <v>15</v>
      </c>
      <c r="E11" s="15"/>
      <c r="F11" s="57">
        <f t="shared" si="2"/>
        <v>0</v>
      </c>
      <c r="G11" s="66"/>
      <c r="H11" s="15">
        <f t="shared" si="3"/>
        <v>0</v>
      </c>
      <c r="I11" s="57">
        <f t="shared" si="0"/>
        <v>0</v>
      </c>
      <c r="J11" s="50"/>
      <c r="K11" s="206"/>
      <c r="M11" s="209"/>
      <c r="N11" s="209"/>
      <c r="O11" s="209"/>
      <c r="P11" s="209"/>
      <c r="Q11" s="209"/>
      <c r="R11" s="209"/>
      <c r="S11" s="209"/>
      <c r="T11" s="209"/>
    </row>
    <row r="12" spans="1:20" ht="54" customHeight="1" x14ac:dyDescent="0.2">
      <c r="A12" s="3">
        <f t="shared" si="1"/>
        <v>6</v>
      </c>
      <c r="B12" s="46" t="s">
        <v>31</v>
      </c>
      <c r="C12" s="31">
        <v>100000</v>
      </c>
      <c r="D12" s="17" t="s">
        <v>15</v>
      </c>
      <c r="E12" s="15"/>
      <c r="F12" s="57">
        <f t="shared" si="2"/>
        <v>0</v>
      </c>
      <c r="G12" s="66"/>
      <c r="H12" s="15">
        <f t="shared" si="3"/>
        <v>0</v>
      </c>
      <c r="I12" s="57">
        <f t="shared" si="0"/>
        <v>0</v>
      </c>
      <c r="J12" s="50"/>
      <c r="K12" s="206"/>
      <c r="M12" s="209"/>
      <c r="N12" s="209"/>
      <c r="O12" s="209"/>
      <c r="P12" s="209"/>
      <c r="Q12" s="209"/>
      <c r="R12" s="209"/>
      <c r="S12" s="209"/>
      <c r="T12" s="209"/>
    </row>
    <row r="13" spans="1:20" ht="38.25" x14ac:dyDescent="0.2">
      <c r="A13" s="3">
        <v>7</v>
      </c>
      <c r="B13" s="46" t="s">
        <v>22</v>
      </c>
      <c r="C13" s="31">
        <v>1000</v>
      </c>
      <c r="D13" s="17" t="s">
        <v>15</v>
      </c>
      <c r="E13" s="15"/>
      <c r="F13" s="57">
        <f t="shared" si="2"/>
        <v>0</v>
      </c>
      <c r="G13" s="66"/>
      <c r="H13" s="15">
        <f t="shared" si="3"/>
        <v>0</v>
      </c>
      <c r="I13" s="57">
        <f t="shared" si="0"/>
        <v>0</v>
      </c>
      <c r="J13" s="50"/>
      <c r="K13" s="206"/>
      <c r="M13" s="209"/>
      <c r="N13" s="209"/>
      <c r="O13" s="209"/>
      <c r="P13" s="209"/>
      <c r="Q13" s="209"/>
      <c r="R13" s="209"/>
      <c r="S13" s="209"/>
      <c r="T13" s="209"/>
    </row>
    <row r="14" spans="1:20" ht="38.25" x14ac:dyDescent="0.2">
      <c r="A14" s="3">
        <v>8</v>
      </c>
      <c r="B14" s="46" t="s">
        <v>134</v>
      </c>
      <c r="C14" s="51">
        <v>3000</v>
      </c>
      <c r="D14" s="17" t="s">
        <v>15</v>
      </c>
      <c r="E14" s="15"/>
      <c r="F14" s="57">
        <f t="shared" si="2"/>
        <v>0</v>
      </c>
      <c r="G14" s="66"/>
      <c r="H14" s="15">
        <f t="shared" si="3"/>
        <v>0</v>
      </c>
      <c r="I14" s="57">
        <f t="shared" si="0"/>
        <v>0</v>
      </c>
      <c r="J14" s="50"/>
      <c r="K14" s="206"/>
      <c r="M14" s="209"/>
      <c r="N14" s="209"/>
      <c r="O14" s="209"/>
      <c r="P14" s="209"/>
      <c r="Q14" s="209"/>
      <c r="R14" s="209"/>
      <c r="S14" s="209"/>
      <c r="T14" s="209"/>
    </row>
    <row r="15" spans="1:20" ht="27" customHeight="1" x14ac:dyDescent="0.2">
      <c r="A15" s="3">
        <v>9</v>
      </c>
      <c r="B15" s="46" t="s">
        <v>23</v>
      </c>
      <c r="C15" s="51">
        <v>100</v>
      </c>
      <c r="D15" s="17" t="s">
        <v>15</v>
      </c>
      <c r="E15" s="15"/>
      <c r="F15" s="57">
        <f t="shared" si="2"/>
        <v>0</v>
      </c>
      <c r="G15" s="66"/>
      <c r="H15" s="15">
        <f t="shared" si="3"/>
        <v>0</v>
      </c>
      <c r="I15" s="57">
        <f t="shared" si="0"/>
        <v>0</v>
      </c>
      <c r="J15" s="50"/>
      <c r="K15" s="206"/>
      <c r="M15" s="209"/>
      <c r="N15" s="209"/>
      <c r="O15" s="209"/>
      <c r="P15" s="209"/>
      <c r="Q15" s="209"/>
      <c r="R15" s="209"/>
      <c r="S15" s="209"/>
      <c r="T15" s="209"/>
    </row>
    <row r="16" spans="1:20" ht="12.75" x14ac:dyDescent="0.2">
      <c r="A16" s="3">
        <f t="shared" si="1"/>
        <v>10</v>
      </c>
      <c r="B16" s="46" t="s">
        <v>24</v>
      </c>
      <c r="C16" s="51">
        <v>1500</v>
      </c>
      <c r="D16" s="17" t="s">
        <v>15</v>
      </c>
      <c r="E16" s="15"/>
      <c r="F16" s="57">
        <f t="shared" si="2"/>
        <v>0</v>
      </c>
      <c r="G16" s="66"/>
      <c r="H16" s="15">
        <f t="shared" si="3"/>
        <v>0</v>
      </c>
      <c r="I16" s="57">
        <f t="shared" si="0"/>
        <v>0</v>
      </c>
      <c r="J16" s="50"/>
      <c r="K16" s="206"/>
      <c r="M16" s="209"/>
      <c r="N16" s="209"/>
      <c r="O16" s="209"/>
      <c r="P16" s="209"/>
      <c r="Q16" s="209"/>
      <c r="R16" s="209"/>
      <c r="S16" s="209"/>
      <c r="T16" s="209"/>
    </row>
    <row r="17" spans="1:20" ht="22.5" customHeight="1" x14ac:dyDescent="0.2">
      <c r="A17" s="3">
        <v>11</v>
      </c>
      <c r="B17" s="46" t="s">
        <v>25</v>
      </c>
      <c r="C17" s="51">
        <v>1500</v>
      </c>
      <c r="D17" s="17" t="s">
        <v>15</v>
      </c>
      <c r="E17" s="15"/>
      <c r="F17" s="57">
        <f t="shared" si="2"/>
        <v>0</v>
      </c>
      <c r="G17" s="66"/>
      <c r="H17" s="15">
        <f t="shared" si="3"/>
        <v>0</v>
      </c>
      <c r="I17" s="57">
        <f t="shared" si="0"/>
        <v>0</v>
      </c>
      <c r="J17" s="50"/>
      <c r="K17" s="206"/>
      <c r="M17" s="209"/>
      <c r="N17" s="209"/>
      <c r="O17" s="209"/>
      <c r="P17" s="209"/>
      <c r="Q17" s="209"/>
      <c r="R17" s="209"/>
      <c r="S17" s="209"/>
      <c r="T17" s="209"/>
    </row>
    <row r="18" spans="1:20" ht="33" customHeight="1" x14ac:dyDescent="0.2">
      <c r="A18" s="47"/>
      <c r="B18" s="1" t="s">
        <v>3</v>
      </c>
      <c r="C18" s="5" t="s">
        <v>4</v>
      </c>
      <c r="D18" s="5" t="s">
        <v>4</v>
      </c>
      <c r="E18" s="4"/>
      <c r="F18" s="58">
        <f>SUM(F7:F17)</f>
        <v>0</v>
      </c>
      <c r="G18" s="23"/>
      <c r="H18" s="59">
        <f>SUM(H7:H17)</f>
        <v>0</v>
      </c>
      <c r="I18" s="58">
        <f>SUM(I7:I17)</f>
        <v>0</v>
      </c>
      <c r="J18" s="52"/>
      <c r="K18" s="207"/>
      <c r="M18" s="209"/>
      <c r="N18" s="209"/>
      <c r="O18" s="209"/>
      <c r="P18" s="209"/>
      <c r="Q18" s="209"/>
      <c r="R18" s="209"/>
      <c r="S18" s="209"/>
      <c r="T18" s="209"/>
    </row>
    <row r="19" spans="1:20" ht="15" customHeight="1" x14ac:dyDescent="0.2">
      <c r="A19" s="13"/>
      <c r="B19" s="64"/>
      <c r="C19" s="13"/>
      <c r="D19" s="13"/>
      <c r="E19" s="13"/>
      <c r="F19" s="13"/>
      <c r="G19" s="13"/>
      <c r="H19" s="13"/>
      <c r="I19" s="13"/>
      <c r="J19" s="13"/>
      <c r="K19" s="208"/>
      <c r="M19" s="209"/>
      <c r="N19" s="209"/>
      <c r="O19" s="209"/>
      <c r="P19" s="209"/>
      <c r="Q19" s="209"/>
      <c r="R19" s="209"/>
      <c r="S19" s="209"/>
      <c r="T19" s="209"/>
    </row>
    <row r="20" spans="1:20" ht="15" customHeight="1" x14ac:dyDescent="0.2">
      <c r="A20" s="13"/>
      <c r="B20" s="64" t="s">
        <v>16</v>
      </c>
      <c r="D20" s="67"/>
      <c r="E20" s="67"/>
      <c r="F20" s="67"/>
      <c r="G20" s="67"/>
      <c r="H20" s="67"/>
      <c r="I20" s="67"/>
      <c r="J20" s="68"/>
      <c r="K20" s="208"/>
      <c r="M20" s="209"/>
      <c r="N20" s="209"/>
      <c r="O20" s="209"/>
      <c r="P20" s="209"/>
      <c r="Q20" s="209"/>
      <c r="R20" s="209"/>
      <c r="S20" s="209"/>
      <c r="T20" s="209"/>
    </row>
    <row r="21" spans="1:20" ht="15" customHeight="1" x14ac:dyDescent="0.2">
      <c r="A21" s="13"/>
      <c r="B21" s="65" t="s">
        <v>17</v>
      </c>
      <c r="D21" s="13"/>
      <c r="E21" s="13"/>
      <c r="F21" s="13"/>
      <c r="G21" s="13"/>
      <c r="H21" s="13"/>
      <c r="I21" s="13"/>
      <c r="J21" s="13"/>
      <c r="K21" s="208"/>
      <c r="M21" s="209"/>
      <c r="N21" s="209"/>
      <c r="O21" s="209"/>
      <c r="P21" s="209"/>
      <c r="Q21" s="209"/>
      <c r="R21" s="209"/>
      <c r="S21" s="209"/>
      <c r="T21" s="209"/>
    </row>
    <row r="22" spans="1:20" ht="15" customHeight="1" x14ac:dyDescent="0.2">
      <c r="A22" s="13"/>
      <c r="B22" s="65" t="s">
        <v>18</v>
      </c>
      <c r="D22" s="13"/>
      <c r="E22" s="13"/>
      <c r="F22" s="13"/>
      <c r="G22" s="13"/>
      <c r="H22" s="13"/>
      <c r="I22" s="13"/>
      <c r="J22" s="13"/>
      <c r="K22" s="208"/>
      <c r="M22" s="209"/>
      <c r="N22" s="209"/>
      <c r="O22" s="209"/>
      <c r="P22" s="209"/>
      <c r="Q22" s="209"/>
      <c r="R22" s="209"/>
      <c r="S22" s="209"/>
      <c r="T22" s="209"/>
    </row>
    <row r="23" spans="1:20" ht="15" customHeight="1" x14ac:dyDescent="0.2">
      <c r="A23" s="13"/>
      <c r="B23" s="56"/>
      <c r="C23" s="13"/>
      <c r="D23" s="13"/>
      <c r="E23" s="13"/>
      <c r="F23" s="13"/>
      <c r="G23" s="13"/>
      <c r="H23" s="13"/>
      <c r="I23" s="13"/>
      <c r="J23" s="13"/>
      <c r="K23" s="208"/>
      <c r="M23" s="209"/>
      <c r="N23" s="209"/>
      <c r="O23" s="209"/>
      <c r="P23" s="209"/>
      <c r="Q23" s="209"/>
      <c r="R23" s="209"/>
      <c r="S23" s="209"/>
      <c r="T23" s="209"/>
    </row>
  </sheetData>
  <mergeCells count="1">
    <mergeCell ref="C4:I4"/>
  </mergeCells>
  <pageMargins left="0.12" right="0.2" top="0.66" bottom="0.64" header="0.3" footer="0.3"/>
  <pageSetup scale="77" orientation="landscape" r:id="rId1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view="pageBreakPreview" zoomScale="60" zoomScaleNormal="100" workbookViewId="0">
      <selection activeCell="I11" sqref="I11"/>
    </sheetView>
  </sheetViews>
  <sheetFormatPr defaultColWidth="8.85546875" defaultRowHeight="14.25" customHeight="1" x14ac:dyDescent="0.2"/>
  <cols>
    <col min="1" max="1" width="4.42578125" style="19" customWidth="1"/>
    <col min="2" max="2" width="55" style="19" customWidth="1"/>
    <col min="3" max="3" width="22.5703125" style="19" customWidth="1"/>
    <col min="4" max="4" width="18.28515625" style="19" customWidth="1"/>
    <col min="5" max="5" width="9.140625" style="19" customWidth="1"/>
    <col min="6" max="256" width="8.85546875" style="8" customWidth="1"/>
    <col min="257" max="16384" width="8.85546875" style="8"/>
  </cols>
  <sheetData>
    <row r="1" spans="1:5" ht="14.25" customHeight="1" x14ac:dyDescent="0.2">
      <c r="C1" s="19" t="s">
        <v>14</v>
      </c>
    </row>
    <row r="2" spans="1:5" ht="15" customHeight="1" x14ac:dyDescent="0.2">
      <c r="A2" s="10"/>
      <c r="B2" s="10"/>
      <c r="C2" s="10"/>
      <c r="D2" s="24"/>
      <c r="E2" s="13"/>
    </row>
    <row r="3" spans="1:5" ht="15" customHeight="1" x14ac:dyDescent="0.2">
      <c r="A3" s="180" t="s">
        <v>40</v>
      </c>
      <c r="B3" s="181"/>
      <c r="C3" s="181"/>
      <c r="D3" s="182"/>
      <c r="E3" s="16"/>
    </row>
    <row r="4" spans="1:5" ht="15" customHeight="1" x14ac:dyDescent="0.2">
      <c r="A4" s="11"/>
      <c r="B4" s="11"/>
      <c r="C4" s="11"/>
      <c r="D4" s="25"/>
      <c r="E4" s="13"/>
    </row>
    <row r="5" spans="1:5" ht="69.75" customHeight="1" x14ac:dyDescent="0.2">
      <c r="A5" s="5" t="s">
        <v>5</v>
      </c>
      <c r="B5" s="20" t="s">
        <v>32</v>
      </c>
      <c r="C5" s="21" t="s">
        <v>9</v>
      </c>
      <c r="D5" s="22" t="s">
        <v>10</v>
      </c>
      <c r="E5" s="16"/>
    </row>
    <row r="6" spans="1:5" ht="75.75" customHeight="1" x14ac:dyDescent="0.2">
      <c r="A6" s="27">
        <v>1</v>
      </c>
      <c r="B6" s="30" t="s">
        <v>37</v>
      </c>
      <c r="C6" s="28"/>
      <c r="D6" s="26"/>
      <c r="E6" s="16"/>
    </row>
    <row r="7" spans="1:5" ht="39.950000000000003" customHeight="1" x14ac:dyDescent="0.2">
      <c r="A7" s="27">
        <f t="shared" ref="A7:A10" si="0">A6+1</f>
        <v>2</v>
      </c>
      <c r="B7" s="29" t="s">
        <v>33</v>
      </c>
      <c r="C7" s="28"/>
      <c r="D7" s="26"/>
      <c r="E7" s="16"/>
    </row>
    <row r="8" spans="1:5" ht="31.5" customHeight="1" x14ac:dyDescent="0.2">
      <c r="A8" s="27">
        <f t="shared" si="0"/>
        <v>3</v>
      </c>
      <c r="B8" s="29" t="s">
        <v>34</v>
      </c>
      <c r="C8" s="28"/>
      <c r="D8" s="26"/>
      <c r="E8" s="16"/>
    </row>
    <row r="9" spans="1:5" ht="31.5" customHeight="1" x14ac:dyDescent="0.2">
      <c r="A9" s="27">
        <f t="shared" si="0"/>
        <v>4</v>
      </c>
      <c r="B9" s="29" t="s">
        <v>35</v>
      </c>
      <c r="C9" s="28"/>
      <c r="D9" s="26"/>
      <c r="E9" s="16"/>
    </row>
    <row r="10" spans="1:5" ht="39" customHeight="1" x14ac:dyDescent="0.2">
      <c r="A10" s="27">
        <f t="shared" si="0"/>
        <v>5</v>
      </c>
      <c r="B10" s="29" t="s">
        <v>36</v>
      </c>
      <c r="C10" s="28"/>
      <c r="D10" s="26"/>
      <c r="E10" s="16"/>
    </row>
    <row r="11" spans="1:5" ht="102.75" customHeight="1" x14ac:dyDescent="0.2">
      <c r="A11" s="27">
        <v>6</v>
      </c>
      <c r="B11" s="29" t="s">
        <v>62</v>
      </c>
      <c r="C11" s="28"/>
      <c r="D11" s="26"/>
      <c r="E11" s="16"/>
    </row>
    <row r="12" spans="1:5" ht="99.75" customHeight="1" x14ac:dyDescent="0.2">
      <c r="A12" s="27">
        <v>7</v>
      </c>
      <c r="B12" s="29" t="s">
        <v>41</v>
      </c>
      <c r="C12" s="28"/>
      <c r="D12" s="26"/>
      <c r="E12" s="16"/>
    </row>
    <row r="13" spans="1:5" ht="92.25" customHeight="1" x14ac:dyDescent="0.2">
      <c r="A13" s="27">
        <v>8</v>
      </c>
      <c r="B13" s="30" t="s">
        <v>132</v>
      </c>
      <c r="C13" s="28"/>
      <c r="D13" s="26"/>
      <c r="E13" s="16"/>
    </row>
  </sheetData>
  <mergeCells count="1">
    <mergeCell ref="A3:D3"/>
  </mergeCells>
  <pageMargins left="0.45" right="0.22" top="0.41" bottom="0.46" header="0.3" footer="0.3"/>
  <pageSetup fitToWidth="0" fitToHeight="0" orientation="portrait" r:id="rId1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showGridLines="0" topLeftCell="A38" zoomScale="75" zoomScaleNormal="75" workbookViewId="0">
      <selection activeCell="S10" sqref="S10"/>
    </sheetView>
  </sheetViews>
  <sheetFormatPr defaultColWidth="8.85546875" defaultRowHeight="14.25" customHeight="1" x14ac:dyDescent="0.2"/>
  <cols>
    <col min="1" max="1" width="4.7109375" style="19" customWidth="1"/>
    <col min="2" max="2" width="42.42578125" style="19" customWidth="1"/>
    <col min="3" max="3" width="14.7109375" style="19" customWidth="1"/>
    <col min="4" max="4" width="9.28515625" style="19" customWidth="1"/>
    <col min="5" max="6" width="15.42578125" style="19" customWidth="1"/>
    <col min="7" max="7" width="11.42578125" style="19" customWidth="1"/>
    <col min="8" max="8" width="13" style="19" customWidth="1"/>
    <col min="9" max="9" width="15" style="19" customWidth="1"/>
    <col min="10" max="10" width="15.140625" style="19" customWidth="1"/>
    <col min="11" max="11" width="15.5703125" style="19" customWidth="1"/>
    <col min="12" max="12" width="4.140625" style="19" customWidth="1"/>
    <col min="13" max="252" width="8.85546875" style="8" customWidth="1"/>
    <col min="253" max="16384" width="8.85546875" style="8"/>
  </cols>
  <sheetData>
    <row r="1" spans="1:12" ht="13.7" customHeight="1" x14ac:dyDescent="0.2">
      <c r="A1" s="60"/>
      <c r="B1" s="6"/>
      <c r="C1" s="6"/>
      <c r="D1" s="6"/>
      <c r="E1" s="6"/>
      <c r="F1" s="6"/>
      <c r="G1" s="6"/>
      <c r="H1" s="6"/>
      <c r="I1" s="6"/>
      <c r="J1" s="19" t="s">
        <v>14</v>
      </c>
      <c r="L1" s="54"/>
    </row>
    <row r="2" spans="1:12" ht="3" customHeight="1" x14ac:dyDescent="0.2">
      <c r="A2" s="32"/>
      <c r="B2" s="9"/>
      <c r="C2" s="9"/>
      <c r="D2" s="9"/>
      <c r="E2" s="9"/>
      <c r="F2" s="9"/>
      <c r="G2" s="9"/>
      <c r="H2" s="9"/>
      <c r="I2" s="9"/>
      <c r="J2" s="9"/>
      <c r="K2" s="9"/>
      <c r="L2" s="54"/>
    </row>
    <row r="3" spans="1:12" ht="13.7" customHeight="1" x14ac:dyDescent="0.2">
      <c r="A3" s="32"/>
      <c r="B3" s="2" t="s">
        <v>7</v>
      </c>
      <c r="C3" s="61">
        <v>2</v>
      </c>
      <c r="D3" s="7"/>
      <c r="E3" s="7"/>
      <c r="F3" s="9"/>
      <c r="G3" s="9"/>
      <c r="H3" s="9"/>
      <c r="I3" s="9"/>
      <c r="J3" s="9"/>
      <c r="K3" s="9"/>
      <c r="L3" s="54"/>
    </row>
    <row r="4" spans="1:12" ht="6" customHeight="1" x14ac:dyDescent="0.2">
      <c r="A4" s="32"/>
      <c r="B4" s="62"/>
      <c r="C4" s="63"/>
      <c r="D4" s="9"/>
      <c r="E4" s="9"/>
      <c r="F4" s="9"/>
      <c r="G4" s="9"/>
      <c r="H4" s="9"/>
      <c r="I4" s="9"/>
      <c r="J4" s="9"/>
      <c r="K4" s="9"/>
      <c r="L4" s="54"/>
    </row>
    <row r="5" spans="1:12" ht="18" customHeight="1" x14ac:dyDescent="0.2">
      <c r="A5" s="32"/>
      <c r="B5" s="2" t="s">
        <v>6</v>
      </c>
      <c r="C5" s="186" t="s">
        <v>38</v>
      </c>
      <c r="D5" s="187"/>
      <c r="E5" s="187"/>
      <c r="F5" s="187"/>
      <c r="G5" s="187"/>
      <c r="H5" s="187"/>
      <c r="I5" s="187"/>
      <c r="J5" s="188"/>
      <c r="K5" s="7"/>
      <c r="L5" s="54"/>
    </row>
    <row r="6" spans="1:12" ht="8.25" customHeight="1" x14ac:dyDescent="0.2">
      <c r="A6" s="12"/>
      <c r="B6" s="40"/>
      <c r="C6" s="41"/>
      <c r="D6" s="41"/>
      <c r="E6" s="41"/>
      <c r="F6" s="41"/>
      <c r="G6" s="41"/>
      <c r="H6" s="41"/>
      <c r="I6" s="41"/>
      <c r="J6" s="42"/>
      <c r="K6" s="43"/>
      <c r="L6" s="13"/>
    </row>
    <row r="7" spans="1:12" ht="69.75" customHeight="1" x14ac:dyDescent="0.2">
      <c r="A7" s="75" t="s">
        <v>11</v>
      </c>
      <c r="B7" s="20" t="s">
        <v>39</v>
      </c>
      <c r="C7" s="20" t="s">
        <v>8</v>
      </c>
      <c r="D7" s="20" t="s">
        <v>131</v>
      </c>
      <c r="E7" s="20" t="s">
        <v>130</v>
      </c>
      <c r="F7" s="20" t="s">
        <v>55</v>
      </c>
      <c r="G7" s="20" t="s">
        <v>0</v>
      </c>
      <c r="H7" s="20" t="s">
        <v>27</v>
      </c>
      <c r="I7" s="75" t="s">
        <v>13</v>
      </c>
      <c r="J7" s="76" t="s">
        <v>1</v>
      </c>
      <c r="K7" s="77" t="s">
        <v>2</v>
      </c>
      <c r="L7" s="53"/>
    </row>
    <row r="8" spans="1:12" ht="18" customHeight="1" x14ac:dyDescent="0.2">
      <c r="A8" s="189" t="s">
        <v>43</v>
      </c>
      <c r="B8" s="190"/>
      <c r="C8" s="190"/>
      <c r="D8" s="190"/>
      <c r="E8" s="190"/>
      <c r="F8" s="190"/>
      <c r="G8" s="190"/>
      <c r="H8" s="190"/>
      <c r="I8" s="190"/>
      <c r="J8" s="190"/>
      <c r="K8" s="191"/>
      <c r="L8" s="16"/>
    </row>
    <row r="9" spans="1:12" ht="102.75" customHeight="1" x14ac:dyDescent="0.2">
      <c r="A9" s="142" t="s">
        <v>135</v>
      </c>
      <c r="B9" s="73" t="s">
        <v>140</v>
      </c>
      <c r="C9" s="79">
        <v>800</v>
      </c>
      <c r="D9" s="80" t="s">
        <v>15</v>
      </c>
      <c r="E9" s="143"/>
      <c r="F9" s="143"/>
      <c r="G9" s="84">
        <f>F9*C9</f>
        <v>0</v>
      </c>
      <c r="H9" s="143"/>
      <c r="I9" s="83">
        <f>G9*H9</f>
        <v>0</v>
      </c>
      <c r="J9" s="84">
        <f>G9+I9</f>
        <v>0</v>
      </c>
      <c r="K9" s="143"/>
      <c r="L9" s="16"/>
    </row>
    <row r="10" spans="1:12" ht="107.25" customHeight="1" x14ac:dyDescent="0.2">
      <c r="A10" s="142" t="s">
        <v>136</v>
      </c>
      <c r="B10" s="73" t="s">
        <v>138</v>
      </c>
      <c r="C10" s="79">
        <v>2000</v>
      </c>
      <c r="D10" s="80" t="s">
        <v>15</v>
      </c>
      <c r="E10" s="143"/>
      <c r="F10" s="143"/>
      <c r="G10" s="84">
        <f>F10*C10</f>
        <v>0</v>
      </c>
      <c r="H10" s="143"/>
      <c r="I10" s="83">
        <f>G10*H10</f>
        <v>0</v>
      </c>
      <c r="J10" s="84">
        <f>G10+I10</f>
        <v>0</v>
      </c>
      <c r="K10" s="143"/>
      <c r="L10" s="16"/>
    </row>
    <row r="11" spans="1:12" ht="99" customHeight="1" x14ac:dyDescent="0.2">
      <c r="A11" s="78">
        <v>3</v>
      </c>
      <c r="B11" s="73" t="s">
        <v>139</v>
      </c>
      <c r="C11" s="79">
        <v>21600</v>
      </c>
      <c r="D11" s="80" t="s">
        <v>15</v>
      </c>
      <c r="E11" s="80"/>
      <c r="F11" s="81"/>
      <c r="G11" s="84">
        <f>F11*C11</f>
        <v>0</v>
      </c>
      <c r="H11" s="82"/>
      <c r="I11" s="83">
        <f>G11*H11</f>
        <v>0</v>
      </c>
      <c r="J11" s="84">
        <f>G11+I11</f>
        <v>0</v>
      </c>
      <c r="K11" s="85"/>
      <c r="L11" s="49"/>
    </row>
    <row r="12" spans="1:12" ht="97.5" customHeight="1" x14ac:dyDescent="0.2">
      <c r="A12" s="141" t="s">
        <v>137</v>
      </c>
      <c r="B12" s="74" t="s">
        <v>42</v>
      </c>
      <c r="C12" s="31">
        <v>8000</v>
      </c>
      <c r="D12" s="17" t="s">
        <v>15</v>
      </c>
      <c r="E12" s="17"/>
      <c r="F12" s="71"/>
      <c r="G12" s="84">
        <f t="shared" ref="G12:G17" si="0">F12*C12</f>
        <v>0</v>
      </c>
      <c r="H12" s="72"/>
      <c r="I12" s="83">
        <f t="shared" ref="I12:I17" si="1">G12*H12</f>
        <v>0</v>
      </c>
      <c r="J12" s="84">
        <f t="shared" ref="J12:J16" si="2">G12+I12</f>
        <v>0</v>
      </c>
      <c r="K12" s="69"/>
      <c r="L12" s="49"/>
    </row>
    <row r="13" spans="1:12" ht="92.25" customHeight="1" x14ac:dyDescent="0.2">
      <c r="A13" s="78">
        <v>5</v>
      </c>
      <c r="B13" s="86" t="s">
        <v>44</v>
      </c>
      <c r="C13" s="31">
        <v>32000</v>
      </c>
      <c r="D13" s="17" t="s">
        <v>15</v>
      </c>
      <c r="E13" s="17"/>
      <c r="F13" s="71"/>
      <c r="G13" s="84">
        <f t="shared" si="0"/>
        <v>0</v>
      </c>
      <c r="H13" s="72"/>
      <c r="I13" s="83">
        <f t="shared" si="1"/>
        <v>0</v>
      </c>
      <c r="J13" s="84">
        <f t="shared" si="2"/>
        <v>0</v>
      </c>
      <c r="K13" s="69"/>
      <c r="L13" s="49"/>
    </row>
    <row r="14" spans="1:12" ht="95.25" customHeight="1" x14ac:dyDescent="0.2">
      <c r="A14" s="141" t="s">
        <v>141</v>
      </c>
      <c r="B14" s="74" t="s">
        <v>45</v>
      </c>
      <c r="C14" s="31">
        <v>33000</v>
      </c>
      <c r="D14" s="17" t="s">
        <v>15</v>
      </c>
      <c r="E14" s="17"/>
      <c r="F14" s="71"/>
      <c r="G14" s="84">
        <f t="shared" si="0"/>
        <v>0</v>
      </c>
      <c r="H14" s="72"/>
      <c r="I14" s="83">
        <f t="shared" si="1"/>
        <v>0</v>
      </c>
      <c r="J14" s="84">
        <f t="shared" si="2"/>
        <v>0</v>
      </c>
      <c r="K14" s="69"/>
      <c r="L14" s="49"/>
    </row>
    <row r="15" spans="1:12" ht="91.5" customHeight="1" x14ac:dyDescent="0.2">
      <c r="A15" s="78">
        <v>7</v>
      </c>
      <c r="B15" s="74" t="s">
        <v>46</v>
      </c>
      <c r="C15" s="31">
        <v>72000</v>
      </c>
      <c r="D15" s="17" t="s">
        <v>15</v>
      </c>
      <c r="E15" s="17"/>
      <c r="F15" s="71"/>
      <c r="G15" s="84">
        <f t="shared" si="0"/>
        <v>0</v>
      </c>
      <c r="H15" s="72"/>
      <c r="I15" s="83">
        <f t="shared" si="1"/>
        <v>0</v>
      </c>
      <c r="J15" s="84">
        <f t="shared" si="2"/>
        <v>0</v>
      </c>
      <c r="K15" s="69"/>
      <c r="L15" s="49"/>
    </row>
    <row r="16" spans="1:12" ht="96" customHeight="1" x14ac:dyDescent="0.2">
      <c r="A16" s="141" t="s">
        <v>142</v>
      </c>
      <c r="B16" s="73" t="s">
        <v>47</v>
      </c>
      <c r="C16" s="31">
        <v>6000</v>
      </c>
      <c r="D16" s="17" t="s">
        <v>15</v>
      </c>
      <c r="E16" s="17"/>
      <c r="F16" s="71"/>
      <c r="G16" s="84">
        <f>F16*C16</f>
        <v>0</v>
      </c>
      <c r="H16" s="72"/>
      <c r="I16" s="83">
        <f t="shared" si="1"/>
        <v>0</v>
      </c>
      <c r="J16" s="84">
        <f t="shared" si="2"/>
        <v>0</v>
      </c>
      <c r="K16" s="69"/>
      <c r="L16" s="49"/>
    </row>
    <row r="17" spans="1:12" ht="93" customHeight="1" x14ac:dyDescent="0.2">
      <c r="A17" s="144">
        <v>9</v>
      </c>
      <c r="B17" s="87" t="s">
        <v>48</v>
      </c>
      <c r="C17" s="90">
        <v>27000</v>
      </c>
      <c r="D17" s="91" t="s">
        <v>15</v>
      </c>
      <c r="E17" s="91"/>
      <c r="F17" s="92"/>
      <c r="G17" s="145">
        <f t="shared" si="0"/>
        <v>0</v>
      </c>
      <c r="H17" s="93"/>
      <c r="I17" s="146">
        <f t="shared" si="1"/>
        <v>0</v>
      </c>
      <c r="J17" s="145">
        <f>G17+I17</f>
        <v>0</v>
      </c>
      <c r="K17" s="94"/>
      <c r="L17" s="49"/>
    </row>
    <row r="18" spans="1:12" ht="18" customHeight="1" x14ac:dyDescent="0.2">
      <c r="A18" s="192" t="s">
        <v>143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4"/>
      <c r="L18" s="88"/>
    </row>
    <row r="19" spans="1:12" ht="46.5" customHeight="1" x14ac:dyDescent="0.2">
      <c r="A19" s="148">
        <v>10</v>
      </c>
      <c r="B19" s="176" t="s">
        <v>144</v>
      </c>
      <c r="C19" s="148">
        <v>90</v>
      </c>
      <c r="D19" s="148" t="s">
        <v>15</v>
      </c>
      <c r="E19" s="148"/>
      <c r="F19" s="148"/>
      <c r="G19" s="150">
        <f>F19*C19</f>
        <v>0</v>
      </c>
      <c r="H19" s="159"/>
      <c r="I19" s="149">
        <f>G19*H19</f>
        <v>0</v>
      </c>
      <c r="J19" s="150">
        <f>I19+G19</f>
        <v>0</v>
      </c>
      <c r="K19" s="148"/>
      <c r="L19" s="88"/>
    </row>
    <row r="20" spans="1:12" ht="46.5" customHeight="1" x14ac:dyDescent="0.2">
      <c r="A20" s="148">
        <v>11</v>
      </c>
      <c r="B20" s="176" t="s">
        <v>147</v>
      </c>
      <c r="C20" s="148">
        <v>50</v>
      </c>
      <c r="D20" s="148" t="s">
        <v>15</v>
      </c>
      <c r="E20" s="148"/>
      <c r="F20" s="148"/>
      <c r="G20" s="150">
        <f t="shared" ref="G20:G23" si="3">F20*C20</f>
        <v>0</v>
      </c>
      <c r="H20" s="159"/>
      <c r="I20" s="149">
        <f t="shared" ref="I20:I23" si="4">G20*H20</f>
        <v>0</v>
      </c>
      <c r="J20" s="150">
        <f t="shared" ref="J20:J23" si="5">I20+G20</f>
        <v>0</v>
      </c>
      <c r="K20" s="148"/>
      <c r="L20" s="88"/>
    </row>
    <row r="21" spans="1:12" ht="46.5" customHeight="1" x14ac:dyDescent="0.2">
      <c r="A21" s="148">
        <v>12</v>
      </c>
      <c r="B21" s="176" t="s">
        <v>145</v>
      </c>
      <c r="C21" s="148">
        <v>120</v>
      </c>
      <c r="D21" s="148" t="s">
        <v>15</v>
      </c>
      <c r="E21" s="148"/>
      <c r="F21" s="148"/>
      <c r="G21" s="150">
        <f t="shared" si="3"/>
        <v>0</v>
      </c>
      <c r="H21" s="159"/>
      <c r="I21" s="149">
        <f t="shared" si="4"/>
        <v>0</v>
      </c>
      <c r="J21" s="150">
        <f t="shared" si="5"/>
        <v>0</v>
      </c>
      <c r="K21" s="148"/>
      <c r="L21" s="88"/>
    </row>
    <row r="22" spans="1:12" ht="46.5" customHeight="1" x14ac:dyDescent="0.2">
      <c r="A22" s="148">
        <v>13</v>
      </c>
      <c r="B22" s="176" t="s">
        <v>146</v>
      </c>
      <c r="C22" s="148">
        <v>50</v>
      </c>
      <c r="D22" s="148" t="s">
        <v>15</v>
      </c>
      <c r="E22" s="148"/>
      <c r="F22" s="148"/>
      <c r="G22" s="150">
        <f t="shared" si="3"/>
        <v>0</v>
      </c>
      <c r="H22" s="159"/>
      <c r="I22" s="149">
        <f t="shared" si="4"/>
        <v>0</v>
      </c>
      <c r="J22" s="150">
        <f t="shared" si="5"/>
        <v>0</v>
      </c>
      <c r="K22" s="148"/>
      <c r="L22" s="88"/>
    </row>
    <row r="23" spans="1:12" ht="46.5" customHeight="1" x14ac:dyDescent="0.2">
      <c r="A23" s="148">
        <v>14</v>
      </c>
      <c r="B23" s="147" t="s">
        <v>159</v>
      </c>
      <c r="C23" s="148">
        <v>80</v>
      </c>
      <c r="D23" s="148" t="s">
        <v>15</v>
      </c>
      <c r="E23" s="148"/>
      <c r="F23" s="148"/>
      <c r="G23" s="150">
        <f t="shared" si="3"/>
        <v>0</v>
      </c>
      <c r="H23" s="159"/>
      <c r="I23" s="149">
        <f t="shared" si="4"/>
        <v>0</v>
      </c>
      <c r="J23" s="150">
        <f t="shared" si="5"/>
        <v>0</v>
      </c>
      <c r="K23" s="148"/>
      <c r="L23" s="88"/>
    </row>
    <row r="24" spans="1:12" ht="18" customHeight="1" x14ac:dyDescent="0.2">
      <c r="A24" s="183" t="s">
        <v>148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5"/>
      <c r="L24" s="88"/>
    </row>
    <row r="25" spans="1:12" ht="138.75" customHeight="1" x14ac:dyDescent="0.2">
      <c r="A25" s="174">
        <v>15</v>
      </c>
      <c r="B25" s="152" t="s">
        <v>149</v>
      </c>
      <c r="C25" s="174">
        <v>40</v>
      </c>
      <c r="D25" s="174" t="s">
        <v>15</v>
      </c>
      <c r="E25" s="153"/>
      <c r="F25" s="153"/>
      <c r="G25" s="154">
        <f>C25*F25</f>
        <v>0</v>
      </c>
      <c r="H25" s="157"/>
      <c r="I25" s="155">
        <f>H25*G25</f>
        <v>0</v>
      </c>
      <c r="J25" s="154">
        <f>I25+G25</f>
        <v>0</v>
      </c>
      <c r="K25" s="153"/>
      <c r="L25" s="88"/>
    </row>
    <row r="26" spans="1:12" ht="138.75" customHeight="1" x14ac:dyDescent="0.2">
      <c r="A26" s="175">
        <v>16</v>
      </c>
      <c r="B26" s="151" t="s">
        <v>151</v>
      </c>
      <c r="C26" s="175">
        <v>40</v>
      </c>
      <c r="D26" s="175" t="s">
        <v>15</v>
      </c>
      <c r="E26" s="156"/>
      <c r="F26" s="156"/>
      <c r="G26" s="154">
        <f>C26*F26</f>
        <v>0</v>
      </c>
      <c r="H26" s="158"/>
      <c r="I26" s="155">
        <f>H26*G26</f>
        <v>0</v>
      </c>
      <c r="J26" s="154">
        <f>I26+G26</f>
        <v>0</v>
      </c>
      <c r="K26" s="156"/>
      <c r="L26" s="88"/>
    </row>
    <row r="27" spans="1:12" ht="18" customHeight="1" x14ac:dyDescent="0.2">
      <c r="A27" s="183" t="s">
        <v>49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5"/>
      <c r="L27" s="88"/>
    </row>
    <row r="28" spans="1:12" ht="72" customHeight="1" x14ac:dyDescent="0.2">
      <c r="A28" s="78">
        <v>17</v>
      </c>
      <c r="B28" s="95" t="s">
        <v>152</v>
      </c>
      <c r="C28" s="79">
        <v>38400</v>
      </c>
      <c r="D28" s="80" t="s">
        <v>15</v>
      </c>
      <c r="E28" s="80"/>
      <c r="F28" s="81"/>
      <c r="G28" s="84">
        <f>F28*C28</f>
        <v>0</v>
      </c>
      <c r="H28" s="82"/>
      <c r="I28" s="83">
        <f>G28*H28</f>
        <v>0</v>
      </c>
      <c r="J28" s="84">
        <f>G28+I28</f>
        <v>0</v>
      </c>
      <c r="K28" s="85"/>
      <c r="L28" s="49"/>
    </row>
    <row r="29" spans="1:12" ht="69" customHeight="1" x14ac:dyDescent="0.2">
      <c r="A29" s="3">
        <v>18</v>
      </c>
      <c r="B29" s="95" t="s">
        <v>153</v>
      </c>
      <c r="C29" s="31">
        <v>33600</v>
      </c>
      <c r="D29" s="17" t="s">
        <v>15</v>
      </c>
      <c r="E29" s="17"/>
      <c r="F29" s="71"/>
      <c r="G29" s="84">
        <f t="shared" ref="G29:G33" si="6">F29*C29</f>
        <v>0</v>
      </c>
      <c r="H29" s="72"/>
      <c r="I29" s="83">
        <f t="shared" ref="I29:I33" si="7">G29*H29</f>
        <v>0</v>
      </c>
      <c r="J29" s="84">
        <f t="shared" ref="J29:J33" si="8">G29+I29</f>
        <v>0</v>
      </c>
      <c r="K29" s="69"/>
      <c r="L29" s="49"/>
    </row>
    <row r="30" spans="1:12" ht="72" customHeight="1" x14ac:dyDescent="0.2">
      <c r="A30" s="3">
        <v>19</v>
      </c>
      <c r="B30" s="95" t="s">
        <v>154</v>
      </c>
      <c r="C30" s="31">
        <v>13700</v>
      </c>
      <c r="D30" s="17" t="s">
        <v>15</v>
      </c>
      <c r="E30" s="17"/>
      <c r="F30" s="71"/>
      <c r="G30" s="145">
        <f t="shared" si="6"/>
        <v>0</v>
      </c>
      <c r="H30" s="93"/>
      <c r="I30" s="146">
        <f t="shared" si="7"/>
        <v>0</v>
      </c>
      <c r="J30" s="145">
        <f t="shared" si="8"/>
        <v>0</v>
      </c>
      <c r="K30" s="69"/>
      <c r="L30" s="49"/>
    </row>
    <row r="31" spans="1:12" ht="72" customHeight="1" x14ac:dyDescent="0.2">
      <c r="A31" s="89">
        <v>20</v>
      </c>
      <c r="B31" s="96" t="s">
        <v>155</v>
      </c>
      <c r="C31" s="90">
        <v>17760</v>
      </c>
      <c r="D31" s="91" t="s">
        <v>15</v>
      </c>
      <c r="E31" s="91"/>
      <c r="F31" s="169"/>
      <c r="G31" s="165">
        <f t="shared" si="6"/>
        <v>0</v>
      </c>
      <c r="H31" s="166"/>
      <c r="I31" s="167">
        <f t="shared" si="7"/>
        <v>0</v>
      </c>
      <c r="J31" s="165">
        <f t="shared" si="8"/>
        <v>0</v>
      </c>
      <c r="K31" s="170"/>
      <c r="L31" s="49"/>
    </row>
    <row r="32" spans="1:12" ht="37.5" customHeight="1" x14ac:dyDescent="0.2">
      <c r="A32" s="140">
        <v>21</v>
      </c>
      <c r="B32" s="172" t="s">
        <v>156</v>
      </c>
      <c r="C32" s="162">
        <v>810</v>
      </c>
      <c r="D32" s="163" t="s">
        <v>15</v>
      </c>
      <c r="E32" s="163"/>
      <c r="F32" s="164"/>
      <c r="G32" s="165">
        <f t="shared" si="6"/>
        <v>0</v>
      </c>
      <c r="H32" s="166"/>
      <c r="I32" s="167">
        <f t="shared" si="7"/>
        <v>0</v>
      </c>
      <c r="J32" s="165">
        <f t="shared" si="8"/>
        <v>0</v>
      </c>
      <c r="K32" s="168"/>
      <c r="L32" s="88"/>
    </row>
    <row r="33" spans="1:12" ht="36.75" customHeight="1" x14ac:dyDescent="0.2">
      <c r="A33" s="140">
        <v>22</v>
      </c>
      <c r="B33" s="161" t="s">
        <v>158</v>
      </c>
      <c r="C33" s="162">
        <v>300</v>
      </c>
      <c r="D33" s="163" t="s">
        <v>15</v>
      </c>
      <c r="E33" s="163"/>
      <c r="F33" s="164"/>
      <c r="G33" s="145">
        <f t="shared" si="6"/>
        <v>0</v>
      </c>
      <c r="H33" s="171"/>
      <c r="I33" s="146">
        <f t="shared" si="7"/>
        <v>0</v>
      </c>
      <c r="J33" s="145">
        <f t="shared" si="8"/>
        <v>0</v>
      </c>
      <c r="K33" s="168"/>
      <c r="L33" s="88"/>
    </row>
    <row r="34" spans="1:12" ht="18" customHeight="1" x14ac:dyDescent="0.2">
      <c r="A34" s="183" t="s">
        <v>50</v>
      </c>
      <c r="B34" s="184"/>
      <c r="C34" s="184"/>
      <c r="D34" s="184"/>
      <c r="E34" s="184"/>
      <c r="F34" s="184"/>
      <c r="G34" s="184"/>
      <c r="H34" s="184"/>
      <c r="I34" s="184"/>
      <c r="J34" s="184"/>
      <c r="K34" s="185"/>
      <c r="L34" s="88"/>
    </row>
    <row r="35" spans="1:12" ht="242.25" customHeight="1" x14ac:dyDescent="0.2">
      <c r="A35" s="78">
        <v>23</v>
      </c>
      <c r="B35" s="73" t="s">
        <v>51</v>
      </c>
      <c r="C35" s="79">
        <v>2000</v>
      </c>
      <c r="D35" s="80" t="s">
        <v>15</v>
      </c>
      <c r="E35" s="80"/>
      <c r="F35" s="81"/>
      <c r="G35" s="84">
        <f>F35*C35</f>
        <v>0</v>
      </c>
      <c r="H35" s="82"/>
      <c r="I35" s="83">
        <f>G35*H35</f>
        <v>0</v>
      </c>
      <c r="J35" s="84">
        <f>G35+I35</f>
        <v>0</v>
      </c>
      <c r="K35" s="85"/>
      <c r="L35" s="49"/>
    </row>
    <row r="36" spans="1:12" ht="234" customHeight="1" x14ac:dyDescent="0.2">
      <c r="A36" s="3">
        <v>24</v>
      </c>
      <c r="B36" s="74" t="s">
        <v>52</v>
      </c>
      <c r="C36" s="31">
        <v>4000</v>
      </c>
      <c r="D36" s="17" t="s">
        <v>15</v>
      </c>
      <c r="E36" s="17"/>
      <c r="F36" s="71"/>
      <c r="G36" s="84">
        <f t="shared" ref="G36:G41" si="9">F36*C36</f>
        <v>0</v>
      </c>
      <c r="H36" s="72"/>
      <c r="I36" s="83">
        <f t="shared" ref="I36:I41" si="10">G36*H36</f>
        <v>0</v>
      </c>
      <c r="J36" s="84">
        <f t="shared" ref="J36:J41" si="11">G36+I36</f>
        <v>0</v>
      </c>
      <c r="K36" s="69"/>
      <c r="L36" s="49"/>
    </row>
    <row r="37" spans="1:12" ht="232.5" customHeight="1" x14ac:dyDescent="0.2">
      <c r="A37" s="3">
        <v>25</v>
      </c>
      <c r="B37" s="73" t="s">
        <v>53</v>
      </c>
      <c r="C37" s="31">
        <v>4000</v>
      </c>
      <c r="D37" s="17" t="s">
        <v>15</v>
      </c>
      <c r="E37" s="17"/>
      <c r="F37" s="71"/>
      <c r="G37" s="84">
        <f t="shared" si="9"/>
        <v>0</v>
      </c>
      <c r="H37" s="72"/>
      <c r="I37" s="83">
        <f t="shared" si="10"/>
        <v>0</v>
      </c>
      <c r="J37" s="84">
        <f t="shared" si="11"/>
        <v>0</v>
      </c>
      <c r="K37" s="69"/>
      <c r="L37" s="49"/>
    </row>
    <row r="38" spans="1:12" ht="236.25" customHeight="1" x14ac:dyDescent="0.2">
      <c r="A38" s="3">
        <v>26</v>
      </c>
      <c r="B38" s="74" t="s">
        <v>54</v>
      </c>
      <c r="C38" s="31">
        <v>2000</v>
      </c>
      <c r="D38" s="17" t="s">
        <v>15</v>
      </c>
      <c r="E38" s="17"/>
      <c r="F38" s="71"/>
      <c r="G38" s="84">
        <f t="shared" si="9"/>
        <v>0</v>
      </c>
      <c r="H38" s="72"/>
      <c r="I38" s="83">
        <f t="shared" si="10"/>
        <v>0</v>
      </c>
      <c r="J38" s="84">
        <f t="shared" si="11"/>
        <v>0</v>
      </c>
      <c r="K38" s="69"/>
      <c r="L38" s="49"/>
    </row>
    <row r="39" spans="1:12" ht="27.75" customHeight="1" x14ac:dyDescent="0.2">
      <c r="A39" s="3">
        <v>27</v>
      </c>
      <c r="B39" s="74" t="s">
        <v>59</v>
      </c>
      <c r="C39" s="31">
        <v>1000</v>
      </c>
      <c r="D39" s="17" t="s">
        <v>15</v>
      </c>
      <c r="E39" s="17"/>
      <c r="F39" s="71"/>
      <c r="G39" s="84">
        <f t="shared" si="9"/>
        <v>0</v>
      </c>
      <c r="H39" s="72"/>
      <c r="I39" s="83">
        <f t="shared" si="10"/>
        <v>0</v>
      </c>
      <c r="J39" s="84">
        <f t="shared" si="11"/>
        <v>0</v>
      </c>
      <c r="K39" s="69"/>
      <c r="L39" s="49"/>
    </row>
    <row r="40" spans="1:12" ht="27" customHeight="1" x14ac:dyDescent="0.2">
      <c r="A40" s="3">
        <v>28</v>
      </c>
      <c r="B40" s="74" t="s">
        <v>60</v>
      </c>
      <c r="C40" s="31">
        <v>3000</v>
      </c>
      <c r="D40" s="17" t="s">
        <v>15</v>
      </c>
      <c r="E40" s="17"/>
      <c r="F40" s="71"/>
      <c r="G40" s="84">
        <f t="shared" si="9"/>
        <v>0</v>
      </c>
      <c r="H40" s="72"/>
      <c r="I40" s="83">
        <f t="shared" si="10"/>
        <v>0</v>
      </c>
      <c r="J40" s="84">
        <f t="shared" si="11"/>
        <v>0</v>
      </c>
      <c r="K40" s="69"/>
      <c r="L40" s="49"/>
    </row>
    <row r="41" spans="1:12" ht="29.25" customHeight="1" x14ac:dyDescent="0.2">
      <c r="A41" s="3">
        <v>29</v>
      </c>
      <c r="B41" s="74" t="s">
        <v>160</v>
      </c>
      <c r="C41" s="31">
        <v>8000</v>
      </c>
      <c r="D41" s="17" t="s">
        <v>15</v>
      </c>
      <c r="E41" s="17"/>
      <c r="F41" s="71"/>
      <c r="G41" s="84">
        <f t="shared" si="9"/>
        <v>0</v>
      </c>
      <c r="H41" s="72"/>
      <c r="I41" s="83">
        <f t="shared" si="10"/>
        <v>0</v>
      </c>
      <c r="J41" s="84">
        <f t="shared" si="11"/>
        <v>0</v>
      </c>
      <c r="K41" s="69"/>
      <c r="L41" s="49"/>
    </row>
    <row r="42" spans="1:12" ht="15" customHeight="1" x14ac:dyDescent="0.2">
      <c r="A42" s="47"/>
      <c r="B42" s="1" t="s">
        <v>3</v>
      </c>
      <c r="C42" s="101"/>
      <c r="D42" s="102"/>
      <c r="E42" s="102"/>
      <c r="F42" s="103"/>
      <c r="G42" s="58">
        <f>SUM(G9:G17,G19:G23,G25:G26,G28:G31,G35:G41)</f>
        <v>0</v>
      </c>
      <c r="H42" s="23"/>
      <c r="I42" s="23">
        <f>SUM(I9:I17,I19:I23,I25:I26,I28:I31,I35:I41)</f>
        <v>0</v>
      </c>
      <c r="J42" s="58">
        <f>SUM(J9:J17,J19:J23,J25:J26,J28:J31,J35:J41)</f>
        <v>0</v>
      </c>
      <c r="K42" s="70"/>
      <c r="L42" s="53"/>
    </row>
    <row r="43" spans="1:12" ht="15" customHeight="1" x14ac:dyDescent="0.2">
      <c r="A43" s="18"/>
      <c r="B43" s="18"/>
      <c r="C43" s="18"/>
      <c r="D43" s="18"/>
      <c r="E43" s="18"/>
      <c r="F43" s="18"/>
      <c r="G43" s="55"/>
      <c r="H43" s="18"/>
      <c r="I43" s="18"/>
      <c r="J43" s="18"/>
      <c r="K43" s="18"/>
      <c r="L43" s="13"/>
    </row>
    <row r="44" spans="1:12" ht="15" customHeight="1" x14ac:dyDescent="0.2">
      <c r="A44" s="64" t="s">
        <v>16</v>
      </c>
      <c r="K44" s="13"/>
      <c r="L44" s="54"/>
    </row>
    <row r="45" spans="1:12" ht="15" customHeight="1" x14ac:dyDescent="0.2">
      <c r="A45" s="64"/>
      <c r="K45" s="13"/>
      <c r="L45" s="13"/>
    </row>
    <row r="46" spans="1:12" ht="14.25" customHeight="1" x14ac:dyDescent="0.2">
      <c r="A46" s="65" t="s">
        <v>17</v>
      </c>
    </row>
    <row r="47" spans="1:12" ht="14.25" customHeight="1" x14ac:dyDescent="0.2">
      <c r="A47" s="65" t="s">
        <v>18</v>
      </c>
    </row>
  </sheetData>
  <mergeCells count="6">
    <mergeCell ref="A34:K34"/>
    <mergeCell ref="C5:J5"/>
    <mergeCell ref="A8:K8"/>
    <mergeCell ref="A24:K24"/>
    <mergeCell ref="A18:K18"/>
    <mergeCell ref="A27:K27"/>
  </mergeCells>
  <pageMargins left="0.39" right="0.36" top="0.75" bottom="0.75" header="0.3" footer="0.3"/>
  <pageSetup scale="77" orientation="landscape" r:id="rId1"/>
  <headerFooter>
    <oddFooter>&amp;C&amp;"Helvetica,Regular"&amp;12&amp;K000000&amp;P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Normal="100" workbookViewId="0">
      <selection activeCell="B6" sqref="B6"/>
    </sheetView>
  </sheetViews>
  <sheetFormatPr defaultColWidth="8.85546875" defaultRowHeight="14.25" customHeight="1" x14ac:dyDescent="0.2"/>
  <cols>
    <col min="1" max="1" width="4.42578125" style="19" customWidth="1"/>
    <col min="2" max="2" width="61.7109375" style="19" customWidth="1"/>
    <col min="3" max="3" width="17.85546875" style="19" customWidth="1"/>
    <col min="4" max="4" width="19.7109375" style="19" customWidth="1"/>
    <col min="5" max="5" width="9.140625" style="19" customWidth="1"/>
    <col min="6" max="256" width="8.85546875" style="8" customWidth="1"/>
    <col min="257" max="16384" width="8.85546875" style="8"/>
  </cols>
  <sheetData>
    <row r="1" spans="1:5" ht="14.25" customHeight="1" x14ac:dyDescent="0.2">
      <c r="C1" s="19" t="s">
        <v>14</v>
      </c>
      <c r="E1" s="38"/>
    </row>
    <row r="2" spans="1:5" ht="15" customHeight="1" x14ac:dyDescent="0.2">
      <c r="A2" s="10"/>
      <c r="B2" s="10"/>
      <c r="C2" s="10"/>
      <c r="D2" s="210"/>
      <c r="E2" s="136"/>
    </row>
    <row r="3" spans="1:5" ht="15" customHeight="1" x14ac:dyDescent="0.2">
      <c r="A3" s="180" t="s">
        <v>63</v>
      </c>
      <c r="B3" s="181"/>
      <c r="C3" s="181"/>
      <c r="D3" s="181"/>
      <c r="E3" s="136"/>
    </row>
    <row r="4" spans="1:5" ht="15" customHeight="1" x14ac:dyDescent="0.2">
      <c r="A4" s="212"/>
      <c r="B4" s="212"/>
      <c r="C4" s="212"/>
      <c r="D4" s="211"/>
      <c r="E4" s="136"/>
    </row>
    <row r="5" spans="1:5" ht="61.5" customHeight="1" x14ac:dyDescent="0.2">
      <c r="A5" s="213" t="s">
        <v>5</v>
      </c>
      <c r="B5" s="45" t="s">
        <v>32</v>
      </c>
      <c r="C5" s="45" t="s">
        <v>9</v>
      </c>
      <c r="D5" s="22" t="s">
        <v>10</v>
      </c>
      <c r="E5" s="136"/>
    </row>
    <row r="6" spans="1:5" ht="71.25" customHeight="1" x14ac:dyDescent="0.2">
      <c r="A6" s="140">
        <v>1</v>
      </c>
      <c r="B6" s="30" t="s">
        <v>133</v>
      </c>
      <c r="C6" s="126"/>
      <c r="D6" s="26"/>
      <c r="E6" s="136"/>
    </row>
    <row r="7" spans="1:5" ht="105" customHeight="1" x14ac:dyDescent="0.2">
      <c r="A7" s="140">
        <f t="shared" ref="A7:A10" si="0">A6+1</f>
        <v>2</v>
      </c>
      <c r="B7" s="30" t="s">
        <v>64</v>
      </c>
      <c r="C7" s="126"/>
      <c r="D7" s="26"/>
      <c r="E7" s="136"/>
    </row>
    <row r="8" spans="1:5" ht="20.25" customHeight="1" x14ac:dyDescent="0.2">
      <c r="A8" s="140">
        <f t="shared" si="0"/>
        <v>3</v>
      </c>
      <c r="B8" s="29" t="s">
        <v>56</v>
      </c>
      <c r="C8" s="126"/>
      <c r="D8" s="26"/>
      <c r="E8" s="136"/>
    </row>
    <row r="9" spans="1:5" ht="19.5" customHeight="1" x14ac:dyDescent="0.2">
      <c r="A9" s="140">
        <f t="shared" si="0"/>
        <v>4</v>
      </c>
      <c r="B9" s="29" t="s">
        <v>57</v>
      </c>
      <c r="C9" s="126"/>
      <c r="D9" s="26"/>
      <c r="E9" s="136"/>
    </row>
    <row r="10" spans="1:5" ht="28.5" customHeight="1" x14ac:dyDescent="0.2">
      <c r="A10" s="140">
        <f t="shared" si="0"/>
        <v>5</v>
      </c>
      <c r="B10" s="29" t="s">
        <v>58</v>
      </c>
      <c r="C10" s="126"/>
      <c r="D10" s="26"/>
      <c r="E10" s="136"/>
    </row>
    <row r="11" spans="1:5" ht="57.75" customHeight="1" x14ac:dyDescent="0.2">
      <c r="A11" s="100">
        <v>6</v>
      </c>
      <c r="B11" s="99" t="s">
        <v>61</v>
      </c>
      <c r="C11" s="98"/>
      <c r="D11" s="98"/>
      <c r="E11" s="38"/>
    </row>
    <row r="12" spans="1:5" ht="31.5" customHeight="1" x14ac:dyDescent="0.2">
      <c r="A12" s="100">
        <v>7</v>
      </c>
      <c r="B12" s="160" t="s">
        <v>150</v>
      </c>
      <c r="C12" s="98"/>
      <c r="D12" s="98"/>
      <c r="E12" s="38"/>
    </row>
    <row r="13" spans="1:5" ht="196.5" customHeight="1" x14ac:dyDescent="0.2">
      <c r="A13" s="100">
        <v>8</v>
      </c>
      <c r="B13" s="160" t="s">
        <v>161</v>
      </c>
      <c r="C13" s="98"/>
      <c r="D13" s="98"/>
      <c r="E13" s="38"/>
    </row>
    <row r="14" spans="1:5" ht="62.25" customHeight="1" x14ac:dyDescent="0.2">
      <c r="A14" s="100">
        <v>9</v>
      </c>
      <c r="B14" s="160" t="s">
        <v>157</v>
      </c>
      <c r="C14" s="98"/>
      <c r="D14" s="98"/>
      <c r="E14" s="38"/>
    </row>
  </sheetData>
  <mergeCells count="1">
    <mergeCell ref="A3:D3"/>
  </mergeCells>
  <pageMargins left="0.43307086614173229" right="0.23622047244094491" top="0" bottom="0" header="0.31496062992125984" footer="0.31496062992125984"/>
  <pageSetup fitToWidth="0" fitToHeight="0" orientation="portrait" r:id="rId1"/>
  <headerFooter>
    <oddFooter>&amp;C&amp;"Helvetica,Regular"&amp;12&amp;K000000&amp;P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showGridLines="0" topLeftCell="A4" zoomScaleNormal="100" workbookViewId="0">
      <selection activeCell="E12" sqref="E12"/>
    </sheetView>
  </sheetViews>
  <sheetFormatPr defaultColWidth="8.85546875" defaultRowHeight="14.25" customHeight="1" x14ac:dyDescent="0.2"/>
  <cols>
    <col min="1" max="1" width="4.7109375" style="19" customWidth="1"/>
    <col min="2" max="2" width="31.85546875" style="19" customWidth="1"/>
    <col min="3" max="3" width="13" style="19" customWidth="1"/>
    <col min="4" max="4" width="10.42578125" style="19" customWidth="1"/>
    <col min="5" max="5" width="15.7109375" style="19" customWidth="1"/>
    <col min="6" max="6" width="9.140625" style="19" customWidth="1"/>
    <col min="7" max="7" width="13" style="19" customWidth="1"/>
    <col min="8" max="8" width="13.5703125" style="19" customWidth="1"/>
    <col min="9" max="9" width="11.42578125" style="19" customWidth="1"/>
    <col min="10" max="10" width="15.85546875" style="19" customWidth="1"/>
    <col min="11" max="11" width="8.28515625" style="19" customWidth="1"/>
    <col min="12" max="12" width="15.85546875" style="19" customWidth="1"/>
    <col min="13" max="13" width="13" style="19" customWidth="1"/>
    <col min="14" max="16" width="9.140625" style="19" customWidth="1"/>
    <col min="17" max="256" width="8.85546875" style="8" customWidth="1"/>
    <col min="257" max="16384" width="8.85546875" style="8"/>
  </cols>
  <sheetData>
    <row r="1" spans="1:16" ht="13.7" customHeight="1" x14ac:dyDescent="0.2">
      <c r="A1" s="60"/>
      <c r="B1" s="6"/>
      <c r="C1" s="6"/>
      <c r="D1" s="6"/>
      <c r="E1" s="6"/>
      <c r="F1" s="6"/>
      <c r="G1" s="6"/>
      <c r="H1" s="6"/>
      <c r="I1" s="6"/>
      <c r="J1" s="19" t="s">
        <v>14</v>
      </c>
      <c r="K1" s="6"/>
      <c r="L1" s="6"/>
      <c r="M1" s="6"/>
      <c r="N1" s="54"/>
      <c r="O1" s="54"/>
      <c r="P1" s="54"/>
    </row>
    <row r="2" spans="1:16" ht="13.7" customHeight="1" x14ac:dyDescent="0.2">
      <c r="A2" s="32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54"/>
      <c r="O2" s="54"/>
      <c r="P2" s="54"/>
    </row>
    <row r="3" spans="1:16" ht="13.7" customHeight="1" x14ac:dyDescent="0.2">
      <c r="A3" s="32"/>
      <c r="B3" s="2" t="s">
        <v>7</v>
      </c>
      <c r="C3" s="61">
        <v>3</v>
      </c>
      <c r="D3" s="7"/>
      <c r="E3" s="9"/>
      <c r="F3" s="9"/>
      <c r="G3" s="9"/>
      <c r="H3" s="9"/>
      <c r="I3" s="9"/>
      <c r="J3" s="9"/>
      <c r="K3" s="9"/>
      <c r="L3" s="9"/>
      <c r="M3" s="9"/>
      <c r="N3" s="54"/>
      <c r="O3" s="54"/>
      <c r="P3" s="54"/>
    </row>
    <row r="4" spans="1:16" ht="13.7" customHeight="1" x14ac:dyDescent="0.2">
      <c r="A4" s="32"/>
      <c r="B4" s="62"/>
      <c r="C4" s="63"/>
      <c r="D4" s="9"/>
      <c r="E4" s="9"/>
      <c r="F4" s="9"/>
      <c r="G4" s="9"/>
      <c r="H4" s="9"/>
      <c r="I4" s="9"/>
      <c r="J4" s="9"/>
      <c r="K4" s="9"/>
      <c r="L4" s="9"/>
      <c r="M4" s="9"/>
      <c r="N4" s="54"/>
      <c r="O4" s="54"/>
      <c r="P4" s="54"/>
    </row>
    <row r="5" spans="1:16" ht="21.75" customHeight="1" x14ac:dyDescent="0.2">
      <c r="A5" s="32"/>
      <c r="B5" s="2" t="s">
        <v>6</v>
      </c>
      <c r="C5" s="186" t="s">
        <v>65</v>
      </c>
      <c r="D5" s="187"/>
      <c r="E5" s="187"/>
      <c r="F5" s="187"/>
      <c r="G5" s="187"/>
      <c r="H5" s="187"/>
      <c r="I5" s="188"/>
      <c r="J5" s="7"/>
      <c r="K5" s="9"/>
      <c r="L5" s="9"/>
      <c r="M5" s="9"/>
      <c r="N5" s="54"/>
      <c r="O5" s="54"/>
      <c r="P5" s="54"/>
    </row>
    <row r="6" spans="1:16" ht="15" customHeight="1" x14ac:dyDescent="0.2">
      <c r="A6" s="12"/>
      <c r="B6" s="12"/>
      <c r="C6" s="11"/>
      <c r="D6" s="11"/>
      <c r="E6" s="11"/>
      <c r="F6" s="104"/>
      <c r="G6" s="11"/>
      <c r="H6" s="11"/>
      <c r="I6" s="11"/>
      <c r="J6" s="12"/>
      <c r="K6" s="12"/>
      <c r="L6" s="12"/>
      <c r="M6" s="12"/>
      <c r="N6" s="13"/>
      <c r="O6" s="13"/>
      <c r="P6" s="13"/>
    </row>
    <row r="7" spans="1:16" ht="39.75" customHeight="1" x14ac:dyDescent="0.2">
      <c r="A7" s="14" t="s">
        <v>11</v>
      </c>
      <c r="B7" s="1" t="s">
        <v>66</v>
      </c>
      <c r="C7" s="1" t="s">
        <v>162</v>
      </c>
      <c r="D7" s="14" t="s">
        <v>12</v>
      </c>
      <c r="E7" s="1" t="s">
        <v>67</v>
      </c>
      <c r="F7" s="1" t="s">
        <v>68</v>
      </c>
      <c r="G7" s="1" t="s">
        <v>69</v>
      </c>
      <c r="H7" s="14" t="s">
        <v>70</v>
      </c>
      <c r="I7" s="14" t="s">
        <v>71</v>
      </c>
      <c r="J7" s="1" t="s">
        <v>0</v>
      </c>
      <c r="K7" s="14" t="s">
        <v>13</v>
      </c>
      <c r="L7" s="1" t="s">
        <v>1</v>
      </c>
      <c r="M7" s="1" t="s">
        <v>2</v>
      </c>
      <c r="N7" s="53"/>
      <c r="O7" s="13"/>
      <c r="P7" s="13"/>
    </row>
    <row r="8" spans="1:16" ht="31.5" customHeight="1" x14ac:dyDescent="0.2">
      <c r="A8" s="3">
        <v>1</v>
      </c>
      <c r="B8" s="46" t="s">
        <v>72</v>
      </c>
      <c r="C8" s="31">
        <v>40000</v>
      </c>
      <c r="D8" s="17" t="s">
        <v>73</v>
      </c>
      <c r="E8" s="105"/>
      <c r="F8" s="47"/>
      <c r="G8" s="3"/>
      <c r="H8" s="15"/>
      <c r="I8" s="15"/>
      <c r="J8" s="57">
        <f>H8*G8</f>
        <v>0</v>
      </c>
      <c r="K8" s="15">
        <f>(I8-H8)*G8</f>
        <v>0</v>
      </c>
      <c r="L8" s="57">
        <f>K8+J8</f>
        <v>0</v>
      </c>
      <c r="M8" s="50"/>
      <c r="N8" s="49"/>
      <c r="O8" s="54"/>
      <c r="P8" s="54"/>
    </row>
    <row r="9" spans="1:16" ht="27.75" customHeight="1" x14ac:dyDescent="0.2">
      <c r="A9" s="3">
        <v>2</v>
      </c>
      <c r="B9" s="46" t="s">
        <v>116</v>
      </c>
      <c r="C9" s="31">
        <v>500</v>
      </c>
      <c r="D9" s="17" t="s">
        <v>73</v>
      </c>
      <c r="E9" s="105"/>
      <c r="F9" s="47"/>
      <c r="G9" s="3"/>
      <c r="H9" s="15"/>
      <c r="I9" s="15"/>
      <c r="J9" s="57">
        <f>H9*G9</f>
        <v>0</v>
      </c>
      <c r="K9" s="15">
        <f>(I9-H9)*G9</f>
        <v>0</v>
      </c>
      <c r="L9" s="57">
        <f>K9+J9</f>
        <v>0</v>
      </c>
      <c r="M9" s="50"/>
      <c r="N9" s="49"/>
      <c r="O9" s="54"/>
      <c r="P9" s="54"/>
    </row>
    <row r="10" spans="1:16" ht="15" customHeight="1" x14ac:dyDescent="0.2">
      <c r="A10" s="47"/>
      <c r="B10" s="1" t="s">
        <v>3</v>
      </c>
      <c r="C10" s="106" t="s">
        <v>4</v>
      </c>
      <c r="D10" s="107" t="s">
        <v>4</v>
      </c>
      <c r="E10" s="108"/>
      <c r="F10" s="47"/>
      <c r="G10" s="108"/>
      <c r="H10" s="109"/>
      <c r="I10" s="109"/>
      <c r="J10" s="214">
        <f>SUM(J8:J9)</f>
        <v>0</v>
      </c>
      <c r="K10" s="215">
        <f>SUM(K8:K9)</f>
        <v>0</v>
      </c>
      <c r="L10" s="214">
        <f>SUM(L8:L9)</f>
        <v>0</v>
      </c>
      <c r="M10" s="52"/>
      <c r="N10" s="53"/>
      <c r="O10" s="13"/>
      <c r="P10" s="13"/>
    </row>
    <row r="11" spans="1:16" ht="48" customHeight="1" x14ac:dyDescent="0.2">
      <c r="A11" s="3"/>
      <c r="B11" s="217" t="s">
        <v>74</v>
      </c>
      <c r="C11" s="17" t="s">
        <v>4</v>
      </c>
      <c r="D11" s="3"/>
      <c r="E11" s="108"/>
      <c r="F11" s="47"/>
      <c r="G11" s="108"/>
      <c r="H11" s="109"/>
      <c r="I11" s="109"/>
      <c r="J11" s="15"/>
      <c r="K11" s="15"/>
      <c r="L11" s="15"/>
      <c r="M11" s="108"/>
      <c r="N11" s="49"/>
      <c r="O11" s="54"/>
      <c r="P11" s="54"/>
    </row>
    <row r="12" spans="1:16" ht="13.7" customHeight="1" x14ac:dyDescent="0.2">
      <c r="A12" s="3">
        <v>1</v>
      </c>
      <c r="B12" s="110"/>
      <c r="C12" s="17" t="s">
        <v>4</v>
      </c>
      <c r="D12" s="17" t="s">
        <v>75</v>
      </c>
      <c r="E12" s="3"/>
      <c r="F12" s="47"/>
      <c r="G12" s="3"/>
      <c r="H12" s="15"/>
      <c r="I12" s="15"/>
      <c r="J12" s="57">
        <f>H12*G12</f>
        <v>0</v>
      </c>
      <c r="K12" s="15">
        <f>(I12-H12)*G12</f>
        <v>0</v>
      </c>
      <c r="L12" s="57">
        <f>K12+J12</f>
        <v>0</v>
      </c>
      <c r="M12" s="50"/>
      <c r="N12" s="49"/>
      <c r="O12" s="54"/>
      <c r="P12" s="54"/>
    </row>
    <row r="13" spans="1:16" ht="13.7" customHeight="1" x14ac:dyDescent="0.2">
      <c r="A13" s="3">
        <v>2</v>
      </c>
      <c r="B13" s="110"/>
      <c r="C13" s="17" t="s">
        <v>4</v>
      </c>
      <c r="D13" s="17" t="s">
        <v>75</v>
      </c>
      <c r="E13" s="3"/>
      <c r="F13" s="47"/>
      <c r="G13" s="3"/>
      <c r="H13" s="15"/>
      <c r="I13" s="15"/>
      <c r="J13" s="57">
        <f>H13*G13</f>
        <v>0</v>
      </c>
      <c r="K13" s="15">
        <f>(I13-H13)*G13</f>
        <v>0</v>
      </c>
      <c r="L13" s="57">
        <f>K13+J13</f>
        <v>0</v>
      </c>
      <c r="M13" s="50"/>
      <c r="N13" s="49"/>
      <c r="O13" s="54"/>
      <c r="P13" s="54"/>
    </row>
    <row r="14" spans="1:16" ht="15" customHeight="1" x14ac:dyDescent="0.2">
      <c r="A14" s="108"/>
      <c r="B14" s="1" t="s">
        <v>3</v>
      </c>
      <c r="C14" s="106" t="s">
        <v>4</v>
      </c>
      <c r="D14" s="107" t="s">
        <v>4</v>
      </c>
      <c r="E14" s="108"/>
      <c r="F14" s="47"/>
      <c r="G14" s="108"/>
      <c r="H14" s="109"/>
      <c r="I14" s="109"/>
      <c r="J14" s="58">
        <f>SUM(J12:J13)</f>
        <v>0</v>
      </c>
      <c r="K14" s="216">
        <f>SUM(K12:K13)</f>
        <v>0</v>
      </c>
      <c r="L14" s="58">
        <f>SUM(L12:L13)</f>
        <v>0</v>
      </c>
      <c r="M14" s="52"/>
      <c r="N14" s="53"/>
      <c r="O14" s="13"/>
      <c r="P14" s="13"/>
    </row>
    <row r="15" spans="1:16" ht="42.75" customHeight="1" x14ac:dyDescent="0.2">
      <c r="A15" s="3"/>
      <c r="B15" s="217" t="s">
        <v>76</v>
      </c>
      <c r="C15" s="17" t="s">
        <v>4</v>
      </c>
      <c r="D15" s="3"/>
      <c r="E15" s="47"/>
      <c r="F15" s="47"/>
      <c r="G15" s="108"/>
      <c r="H15" s="109"/>
      <c r="I15" s="109"/>
      <c r="J15" s="15"/>
      <c r="K15" s="15"/>
      <c r="L15" s="15"/>
      <c r="M15" s="108"/>
      <c r="N15" s="49"/>
      <c r="O15" s="54"/>
      <c r="P15" s="54"/>
    </row>
    <row r="16" spans="1:16" ht="13.7" customHeight="1" x14ac:dyDescent="0.2">
      <c r="A16" s="3">
        <v>1</v>
      </c>
      <c r="B16" s="110"/>
      <c r="C16" s="17" t="s">
        <v>4</v>
      </c>
      <c r="D16" s="17" t="s">
        <v>75</v>
      </c>
      <c r="E16" s="3"/>
      <c r="F16" s="47"/>
      <c r="G16" s="3"/>
      <c r="H16" s="15"/>
      <c r="I16" s="15"/>
      <c r="J16" s="57">
        <f>H16*G16</f>
        <v>0</v>
      </c>
      <c r="K16" s="15">
        <f>(I16-H16)*G16</f>
        <v>0</v>
      </c>
      <c r="L16" s="57">
        <f>K16+J16</f>
        <v>0</v>
      </c>
      <c r="M16" s="50"/>
      <c r="N16" s="49"/>
      <c r="O16" s="54"/>
      <c r="P16" s="54"/>
    </row>
    <row r="17" spans="1:16" ht="13.7" customHeight="1" x14ac:dyDescent="0.2">
      <c r="A17" s="3">
        <v>2</v>
      </c>
      <c r="B17" s="110"/>
      <c r="C17" s="17" t="s">
        <v>4</v>
      </c>
      <c r="D17" s="17" t="s">
        <v>75</v>
      </c>
      <c r="E17" s="3"/>
      <c r="F17" s="47"/>
      <c r="G17" s="3"/>
      <c r="H17" s="15"/>
      <c r="I17" s="15"/>
      <c r="J17" s="57">
        <f>H17*G17</f>
        <v>0</v>
      </c>
      <c r="K17" s="15">
        <f>(I17-H17)*G17</f>
        <v>0</v>
      </c>
      <c r="L17" s="57">
        <f>K17+J17</f>
        <v>0</v>
      </c>
      <c r="M17" s="50"/>
      <c r="N17" s="49"/>
      <c r="O17" s="54"/>
      <c r="P17" s="54"/>
    </row>
    <row r="18" spans="1:16" ht="15" customHeight="1" x14ac:dyDescent="0.2">
      <c r="A18" s="108"/>
      <c r="B18" s="1" t="s">
        <v>3</v>
      </c>
      <c r="C18" s="106" t="s">
        <v>4</v>
      </c>
      <c r="D18" s="107" t="s">
        <v>4</v>
      </c>
      <c r="E18" s="47"/>
      <c r="F18" s="47"/>
      <c r="G18" s="108"/>
      <c r="H18" s="109"/>
      <c r="I18" s="109"/>
      <c r="J18" s="58">
        <f>SUM(J16:J17)</f>
        <v>0</v>
      </c>
      <c r="K18" s="216">
        <f>SUM(K16:K17)</f>
        <v>0</v>
      </c>
      <c r="L18" s="58">
        <f>SUM(L16:L17)</f>
        <v>0</v>
      </c>
      <c r="M18" s="52"/>
      <c r="N18" s="53"/>
      <c r="O18" s="13"/>
      <c r="P18" s="13"/>
    </row>
    <row r="19" spans="1:16" ht="48" customHeight="1" x14ac:dyDescent="0.2">
      <c r="A19" s="108" t="s">
        <v>77</v>
      </c>
      <c r="B19" s="1"/>
      <c r="C19" s="1" t="s">
        <v>78</v>
      </c>
      <c r="D19" s="5" t="s">
        <v>79</v>
      </c>
      <c r="E19" s="47"/>
      <c r="F19" s="47"/>
      <c r="G19" s="108"/>
      <c r="H19" s="111" t="s">
        <v>80</v>
      </c>
      <c r="I19" s="111" t="s">
        <v>81</v>
      </c>
      <c r="J19" s="112" t="s">
        <v>82</v>
      </c>
      <c r="K19" s="112" t="s">
        <v>83</v>
      </c>
      <c r="L19" s="112" t="s">
        <v>84</v>
      </c>
      <c r="M19" s="52"/>
      <c r="N19" s="53"/>
      <c r="O19" s="13"/>
      <c r="P19" s="13"/>
    </row>
    <row r="20" spans="1:16" ht="13.7" customHeight="1" x14ac:dyDescent="0.2">
      <c r="A20" s="3"/>
      <c r="B20" s="113" t="s">
        <v>85</v>
      </c>
      <c r="C20" s="3">
        <v>24</v>
      </c>
      <c r="D20" s="17" t="s">
        <v>86</v>
      </c>
      <c r="E20" s="3"/>
      <c r="F20" s="47"/>
      <c r="G20" s="3"/>
      <c r="H20" s="15"/>
      <c r="I20" s="15"/>
      <c r="J20" s="57">
        <f>H20*C20</f>
        <v>0</v>
      </c>
      <c r="K20" s="15">
        <f>(I20-H20)*C20</f>
        <v>0</v>
      </c>
      <c r="L20" s="57">
        <f>K20+J20</f>
        <v>0</v>
      </c>
      <c r="M20" s="50"/>
      <c r="N20" s="49"/>
      <c r="O20" s="54"/>
      <c r="P20" s="54"/>
    </row>
    <row r="21" spans="1:16" ht="13.7" customHeight="1" x14ac:dyDescent="0.2">
      <c r="A21" s="195" t="s">
        <v>87</v>
      </c>
      <c r="B21" s="196"/>
      <c r="C21" s="196"/>
      <c r="D21" s="196"/>
      <c r="E21" s="196"/>
      <c r="F21" s="196"/>
      <c r="G21" s="196"/>
      <c r="H21" s="196"/>
      <c r="I21" s="196"/>
      <c r="J21" s="58">
        <f>SUM(J20,J18,J14,J10)</f>
        <v>0</v>
      </c>
      <c r="K21" s="216">
        <f>SUM(K20,K18,K14,K10)</f>
        <v>0</v>
      </c>
      <c r="L21" s="58">
        <f>SUM(L20,L18,L14,L10)</f>
        <v>0</v>
      </c>
      <c r="M21" s="114"/>
      <c r="N21" s="54"/>
      <c r="O21" s="54"/>
      <c r="P21" s="54"/>
    </row>
    <row r="22" spans="1:16" ht="15" customHeight="1" x14ac:dyDescent="0.2">
      <c r="A22" s="18"/>
      <c r="B22" s="18"/>
      <c r="C22" s="18"/>
      <c r="D22" s="18"/>
      <c r="E22" s="18"/>
      <c r="F22" s="55"/>
      <c r="G22" s="18"/>
      <c r="H22" s="18"/>
      <c r="I22" s="18"/>
      <c r="J22" s="18"/>
      <c r="K22" s="18"/>
      <c r="L22" s="18"/>
      <c r="M22" s="13"/>
      <c r="N22" s="13"/>
      <c r="O22" s="13"/>
      <c r="P22" s="13"/>
    </row>
    <row r="23" spans="1:16" ht="15" customHeight="1" x14ac:dyDescent="0.2">
      <c r="A23" s="115" t="s">
        <v>88</v>
      </c>
      <c r="B23" s="13"/>
      <c r="C23" s="13"/>
      <c r="D23" s="13"/>
      <c r="E23" s="13"/>
      <c r="F23" s="116"/>
      <c r="G23" s="13"/>
      <c r="H23" s="13"/>
      <c r="I23" s="13"/>
      <c r="J23" s="13"/>
      <c r="K23" s="13"/>
      <c r="L23" s="13"/>
      <c r="M23" s="13"/>
      <c r="N23" s="54"/>
      <c r="O23" s="54"/>
      <c r="P23" s="54"/>
    </row>
    <row r="24" spans="1:16" ht="15" customHeight="1" x14ac:dyDescent="0.2">
      <c r="A24" s="117" t="s">
        <v>89</v>
      </c>
      <c r="B24" s="118" t="s">
        <v>90</v>
      </c>
      <c r="C24" s="13"/>
      <c r="D24" s="13"/>
      <c r="E24" s="13"/>
      <c r="F24" s="116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6" spans="1:16" ht="14.25" customHeight="1" x14ac:dyDescent="0.2">
      <c r="A26" s="64" t="s">
        <v>16</v>
      </c>
    </row>
    <row r="27" spans="1:16" ht="14.25" customHeight="1" x14ac:dyDescent="0.2">
      <c r="A27" s="64"/>
    </row>
    <row r="28" spans="1:16" ht="14.25" customHeight="1" x14ac:dyDescent="0.2">
      <c r="A28" s="65" t="s">
        <v>17</v>
      </c>
    </row>
    <row r="29" spans="1:16" ht="14.25" customHeight="1" x14ac:dyDescent="0.2">
      <c r="A29" s="65" t="s">
        <v>18</v>
      </c>
    </row>
  </sheetData>
  <mergeCells count="2">
    <mergeCell ref="C5:I5"/>
    <mergeCell ref="A21:I21"/>
  </mergeCells>
  <pageMargins left="0.39" right="0.36" top="0.75" bottom="0.75" header="0.3" footer="0.3"/>
  <pageSetup scale="77" orientation="landscape" r:id="rId1"/>
  <headerFooter>
    <oddFooter>&amp;C&amp;"Helvetica,Regular"&amp;12&amp;K000000&amp;P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topLeftCell="A34" zoomScaleNormal="100" workbookViewId="0">
      <selection activeCell="B48" sqref="B48"/>
    </sheetView>
  </sheetViews>
  <sheetFormatPr defaultColWidth="8.85546875" defaultRowHeight="14.25" customHeight="1" x14ac:dyDescent="0.2"/>
  <cols>
    <col min="1" max="1" width="3.7109375" style="119" customWidth="1"/>
    <col min="2" max="2" width="49.7109375" style="19" customWidth="1"/>
    <col min="3" max="3" width="22.42578125" style="19" customWidth="1"/>
    <col min="4" max="4" width="21.140625" style="19" customWidth="1"/>
    <col min="5" max="5" width="9.140625" style="19" customWidth="1"/>
    <col min="6" max="256" width="8.85546875" style="8" customWidth="1"/>
    <col min="257" max="16384" width="8.85546875" style="8"/>
  </cols>
  <sheetData>
    <row r="1" spans="1:5" ht="14.25" customHeight="1" x14ac:dyDescent="0.2">
      <c r="D1" s="19" t="s">
        <v>14</v>
      </c>
    </row>
    <row r="2" spans="1:5" ht="15" customHeight="1" x14ac:dyDescent="0.2">
      <c r="A2" s="120"/>
      <c r="B2" s="10"/>
      <c r="C2" s="10"/>
      <c r="D2" s="24"/>
      <c r="E2" s="13"/>
    </row>
    <row r="3" spans="1:5" ht="15" customHeight="1" x14ac:dyDescent="0.2">
      <c r="B3" s="197" t="s">
        <v>91</v>
      </c>
      <c r="C3" s="198"/>
      <c r="D3" s="199"/>
      <c r="E3" s="16"/>
    </row>
    <row r="4" spans="1:5" ht="15" customHeight="1" x14ac:dyDescent="0.2">
      <c r="A4" s="121"/>
      <c r="B4" s="11"/>
      <c r="C4" s="11"/>
      <c r="D4" s="25"/>
      <c r="E4" s="13"/>
    </row>
    <row r="5" spans="1:5" ht="67.5" customHeight="1" x14ac:dyDescent="0.2">
      <c r="A5" s="5" t="s">
        <v>5</v>
      </c>
      <c r="B5" s="20" t="s">
        <v>92</v>
      </c>
      <c r="C5" s="76" t="s">
        <v>9</v>
      </c>
      <c r="D5" s="122" t="s">
        <v>10</v>
      </c>
      <c r="E5" s="16"/>
    </row>
    <row r="6" spans="1:5" ht="72.75" customHeight="1" x14ac:dyDescent="0.2">
      <c r="A6" s="27">
        <v>1</v>
      </c>
      <c r="B6" s="123" t="s">
        <v>93</v>
      </c>
      <c r="C6" s="124"/>
      <c r="D6" s="125"/>
      <c r="E6" s="16"/>
    </row>
    <row r="7" spans="1:5" ht="28.5" customHeight="1" x14ac:dyDescent="0.2">
      <c r="A7" s="27">
        <f t="shared" ref="A7:A26" si="0">A6+1</f>
        <v>2</v>
      </c>
      <c r="B7" s="123" t="s">
        <v>94</v>
      </c>
      <c r="C7" s="126"/>
      <c r="D7" s="98"/>
      <c r="E7" s="16"/>
    </row>
    <row r="8" spans="1:5" ht="26.25" customHeight="1" x14ac:dyDescent="0.2">
      <c r="A8" s="27">
        <f t="shared" si="0"/>
        <v>3</v>
      </c>
      <c r="B8" s="123" t="s">
        <v>95</v>
      </c>
      <c r="C8" s="126"/>
      <c r="D8" s="98"/>
      <c r="E8" s="16"/>
    </row>
    <row r="9" spans="1:5" ht="198" customHeight="1" x14ac:dyDescent="0.2">
      <c r="A9" s="27">
        <f t="shared" si="0"/>
        <v>4</v>
      </c>
      <c r="B9" s="123" t="s">
        <v>117</v>
      </c>
      <c r="C9" s="126"/>
      <c r="D9" s="98"/>
      <c r="E9" s="16"/>
    </row>
    <row r="10" spans="1:5" ht="44.25" customHeight="1" x14ac:dyDescent="0.2">
      <c r="A10" s="27">
        <f t="shared" si="0"/>
        <v>5</v>
      </c>
      <c r="B10" s="123" t="s">
        <v>96</v>
      </c>
      <c r="C10" s="126"/>
      <c r="D10" s="98"/>
      <c r="E10" s="16"/>
    </row>
    <row r="11" spans="1:5" ht="30" customHeight="1" x14ac:dyDescent="0.2">
      <c r="A11" s="27">
        <f t="shared" si="0"/>
        <v>6</v>
      </c>
      <c r="B11" s="123" t="s">
        <v>118</v>
      </c>
      <c r="C11" s="126"/>
      <c r="D11" s="98"/>
      <c r="E11" s="16"/>
    </row>
    <row r="12" spans="1:5" ht="45.75" customHeight="1" x14ac:dyDescent="0.2">
      <c r="A12" s="27">
        <f t="shared" si="0"/>
        <v>7</v>
      </c>
      <c r="B12" s="123" t="s">
        <v>97</v>
      </c>
      <c r="C12" s="126"/>
      <c r="D12" s="98"/>
      <c r="E12" s="16"/>
    </row>
    <row r="13" spans="1:5" ht="62.25" customHeight="1" x14ac:dyDescent="0.2">
      <c r="A13" s="27">
        <f t="shared" si="0"/>
        <v>8</v>
      </c>
      <c r="B13" s="123" t="s">
        <v>98</v>
      </c>
      <c r="C13" s="126"/>
      <c r="D13" s="98"/>
      <c r="E13" s="16"/>
    </row>
    <row r="14" spans="1:5" ht="70.5" customHeight="1" x14ac:dyDescent="0.2">
      <c r="A14" s="27">
        <f t="shared" si="0"/>
        <v>9</v>
      </c>
      <c r="B14" s="123" t="s">
        <v>119</v>
      </c>
      <c r="C14" s="126"/>
      <c r="D14" s="98"/>
      <c r="E14" s="16"/>
    </row>
    <row r="15" spans="1:5" ht="39" customHeight="1" x14ac:dyDescent="0.2">
      <c r="A15" s="27">
        <f t="shared" si="0"/>
        <v>10</v>
      </c>
      <c r="B15" s="123" t="s">
        <v>120</v>
      </c>
      <c r="C15" s="126"/>
      <c r="D15" s="98"/>
      <c r="E15" s="16"/>
    </row>
    <row r="16" spans="1:5" ht="37.5" customHeight="1" x14ac:dyDescent="0.2">
      <c r="A16" s="27">
        <f t="shared" si="0"/>
        <v>11</v>
      </c>
      <c r="B16" s="123" t="s">
        <v>121</v>
      </c>
      <c r="C16" s="126"/>
      <c r="D16" s="98"/>
      <c r="E16" s="16"/>
    </row>
    <row r="17" spans="1:5" ht="58.5" customHeight="1" x14ac:dyDescent="0.2">
      <c r="A17" s="27">
        <f t="shared" si="0"/>
        <v>12</v>
      </c>
      <c r="B17" s="123" t="s">
        <v>99</v>
      </c>
      <c r="C17" s="126"/>
      <c r="D17" s="98"/>
      <c r="E17" s="16"/>
    </row>
    <row r="18" spans="1:5" ht="33" customHeight="1" x14ac:dyDescent="0.2">
      <c r="A18" s="27">
        <f t="shared" si="0"/>
        <v>13</v>
      </c>
      <c r="B18" s="123" t="s">
        <v>122</v>
      </c>
      <c r="C18" s="126"/>
      <c r="D18" s="98"/>
      <c r="E18" s="16"/>
    </row>
    <row r="19" spans="1:5" ht="138" customHeight="1" x14ac:dyDescent="0.2">
      <c r="A19" s="27">
        <f t="shared" si="0"/>
        <v>14</v>
      </c>
      <c r="B19" s="123" t="s">
        <v>100</v>
      </c>
      <c r="C19" s="126"/>
      <c r="D19" s="98"/>
      <c r="E19" s="16"/>
    </row>
    <row r="20" spans="1:5" ht="48.75" customHeight="1" x14ac:dyDescent="0.2">
      <c r="A20" s="27">
        <f t="shared" si="0"/>
        <v>15</v>
      </c>
      <c r="B20" s="123" t="s">
        <v>123</v>
      </c>
      <c r="C20" s="126"/>
      <c r="D20" s="98"/>
      <c r="E20" s="16"/>
    </row>
    <row r="21" spans="1:5" ht="39.950000000000003" customHeight="1" x14ac:dyDescent="0.2">
      <c r="A21" s="27">
        <f t="shared" si="0"/>
        <v>16</v>
      </c>
      <c r="B21" s="127" t="s">
        <v>124</v>
      </c>
      <c r="C21" s="126"/>
      <c r="D21" s="98"/>
      <c r="E21" s="16"/>
    </row>
    <row r="22" spans="1:5" ht="39.950000000000003" customHeight="1" x14ac:dyDescent="0.2">
      <c r="A22" s="27">
        <f t="shared" si="0"/>
        <v>17</v>
      </c>
      <c r="B22" s="123" t="s">
        <v>101</v>
      </c>
      <c r="C22" s="126"/>
      <c r="D22" s="98"/>
      <c r="E22" s="16"/>
    </row>
    <row r="23" spans="1:5" ht="30.75" customHeight="1" x14ac:dyDescent="0.2">
      <c r="A23" s="27">
        <f t="shared" si="0"/>
        <v>18</v>
      </c>
      <c r="B23" s="135" t="s">
        <v>125</v>
      </c>
      <c r="C23" s="126"/>
      <c r="D23" s="98"/>
      <c r="E23" s="16"/>
    </row>
    <row r="24" spans="1:5" ht="73.5" customHeight="1" x14ac:dyDescent="0.2">
      <c r="A24" s="27">
        <f t="shared" si="0"/>
        <v>19</v>
      </c>
      <c r="B24" s="123" t="s">
        <v>126</v>
      </c>
      <c r="C24" s="126"/>
      <c r="D24" s="98"/>
      <c r="E24" s="16"/>
    </row>
    <row r="25" spans="1:5" ht="46.5" customHeight="1" x14ac:dyDescent="0.2">
      <c r="A25" s="27">
        <f t="shared" si="0"/>
        <v>20</v>
      </c>
      <c r="B25" s="30" t="s">
        <v>127</v>
      </c>
      <c r="C25" s="126"/>
      <c r="D25" s="98"/>
      <c r="E25" s="16"/>
    </row>
    <row r="26" spans="1:5" ht="43.5" customHeight="1" x14ac:dyDescent="0.2">
      <c r="A26" s="97">
        <f t="shared" si="0"/>
        <v>21</v>
      </c>
      <c r="B26" s="137" t="s">
        <v>128</v>
      </c>
      <c r="C26" s="138"/>
      <c r="D26" s="139"/>
      <c r="E26" s="16"/>
    </row>
    <row r="27" spans="1:5" ht="39" customHeight="1" x14ac:dyDescent="0.2">
      <c r="A27" s="140">
        <v>22</v>
      </c>
      <c r="B27" s="123" t="s">
        <v>129</v>
      </c>
      <c r="C27" s="126"/>
      <c r="D27" s="98"/>
      <c r="E27" s="136"/>
    </row>
    <row r="29" spans="1:5" ht="14.25" customHeight="1" x14ac:dyDescent="0.2">
      <c r="B29" s="128"/>
    </row>
    <row r="30" spans="1:5" ht="14.25" customHeight="1" x14ac:dyDescent="0.2">
      <c r="B30" s="200" t="s">
        <v>102</v>
      </c>
      <c r="C30" s="201"/>
    </row>
    <row r="31" spans="1:5" ht="24" customHeight="1" x14ac:dyDescent="0.2">
      <c r="B31" s="202"/>
      <c r="C31" s="203"/>
    </row>
    <row r="32" spans="1:5" ht="14.25" customHeight="1" x14ac:dyDescent="0.2">
      <c r="B32" s="204" t="s">
        <v>103</v>
      </c>
      <c r="C32" s="205"/>
    </row>
    <row r="33" spans="2:3" ht="14.25" customHeight="1" x14ac:dyDescent="0.2">
      <c r="B33" s="129" t="s">
        <v>89</v>
      </c>
      <c r="C33" s="130"/>
    </row>
    <row r="34" spans="2:3" ht="14.25" customHeight="1" x14ac:dyDescent="0.2">
      <c r="B34" s="129" t="s">
        <v>104</v>
      </c>
      <c r="C34" s="130"/>
    </row>
    <row r="35" spans="2:3" ht="14.25" customHeight="1" x14ac:dyDescent="0.2">
      <c r="B35" s="131" t="s">
        <v>105</v>
      </c>
      <c r="C35" s="132"/>
    </row>
    <row r="37" spans="2:3" ht="14.25" customHeight="1" x14ac:dyDescent="0.2">
      <c r="B37" s="133" t="s">
        <v>106</v>
      </c>
    </row>
    <row r="38" spans="2:3" ht="14.25" customHeight="1" x14ac:dyDescent="0.2">
      <c r="B38" s="134" t="s">
        <v>107</v>
      </c>
    </row>
    <row r="39" spans="2:3" ht="14.25" customHeight="1" x14ac:dyDescent="0.2">
      <c r="B39" s="134" t="s">
        <v>108</v>
      </c>
    </row>
    <row r="40" spans="2:3" ht="14.25" customHeight="1" x14ac:dyDescent="0.2">
      <c r="B40" s="134" t="s">
        <v>109</v>
      </c>
    </row>
    <row r="41" spans="2:3" ht="14.25" customHeight="1" x14ac:dyDescent="0.2">
      <c r="B41" s="134" t="s">
        <v>110</v>
      </c>
    </row>
    <row r="43" spans="2:3" ht="14.25" customHeight="1" x14ac:dyDescent="0.2">
      <c r="B43" s="133" t="s">
        <v>111</v>
      </c>
    </row>
    <row r="44" spans="2:3" ht="14.25" customHeight="1" x14ac:dyDescent="0.2">
      <c r="B44" s="134" t="s">
        <v>112</v>
      </c>
    </row>
    <row r="45" spans="2:3" ht="14.25" customHeight="1" x14ac:dyDescent="0.2">
      <c r="B45" s="134" t="s">
        <v>163</v>
      </c>
    </row>
    <row r="46" spans="2:3" ht="14.25" customHeight="1" x14ac:dyDescent="0.2">
      <c r="B46" s="134" t="s">
        <v>164</v>
      </c>
    </row>
    <row r="47" spans="2:3" ht="14.25" customHeight="1" x14ac:dyDescent="0.2">
      <c r="B47" s="134" t="s">
        <v>113</v>
      </c>
    </row>
    <row r="48" spans="2:3" ht="14.25" customHeight="1" x14ac:dyDescent="0.2">
      <c r="B48" s="134" t="s">
        <v>114</v>
      </c>
    </row>
    <row r="49" spans="2:2" ht="14.25" customHeight="1" x14ac:dyDescent="0.2">
      <c r="B49" s="134" t="s">
        <v>115</v>
      </c>
    </row>
  </sheetData>
  <mergeCells count="3">
    <mergeCell ref="B3:D3"/>
    <mergeCell ref="B30:C31"/>
    <mergeCell ref="B32:C32"/>
  </mergeCells>
  <pageMargins left="0.2" right="0.26" top="0.75" bottom="0.75" header="0.3" footer="0.3"/>
  <pageSetup orientation="portrait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Zadanie 1 - Materiały jedno PDL</vt:lpstr>
      <vt:lpstr>Parametry wymagane - zad 1</vt:lpstr>
      <vt:lpstr>Zadanie 2 - Materiały jednoraz</vt:lpstr>
      <vt:lpstr>Parametry wymagane - zad 2</vt:lpstr>
      <vt:lpstr>Zadanie 3 - Mocze</vt:lpstr>
      <vt:lpstr>Analizator mocze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DorotaE</cp:lastModifiedBy>
  <cp:lastPrinted>2017-09-07T12:00:46Z</cp:lastPrinted>
  <dcterms:modified xsi:type="dcterms:W3CDTF">2017-09-07T12:36:55Z</dcterms:modified>
</cp:coreProperties>
</file>