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Monika Zaremba\Desktop\przetarg odczynniki laboratoryjne\"/>
    </mc:Choice>
  </mc:AlternateContent>
  <bookViews>
    <workbookView xWindow="0" yWindow="705" windowWidth="15960" windowHeight="11520" tabRatio="922" activeTab="1"/>
  </bookViews>
  <sheets>
    <sheet name="Zadanie 1 - Biochemia" sheetId="1" r:id="rId1"/>
    <sheet name="Analizator bioch." sheetId="2" r:id="rId2"/>
    <sheet name="Zadanie 2 - Hematologia" sheetId="3" r:id="rId3"/>
    <sheet name="Analizator hematologiczny" sheetId="10" r:id="rId4"/>
    <sheet name="Zadanie 3 - Mocze" sheetId="6" r:id="rId5"/>
    <sheet name="Analizator mocze" sheetId="7" r:id="rId6"/>
    <sheet name="Zadanie 4 - szybkie testy kaset" sheetId="11" r:id="rId7"/>
    <sheet name="Zadanie 5 - odczyn i barwn chem" sheetId="12" r:id="rId8"/>
    <sheet name="Zadanie 6 - akcesoria anali og " sheetId="19" r:id="rId9"/>
    <sheet name="Zadanie 7 - wyroby plastikowe" sheetId="13" r:id="rId10"/>
    <sheet name="Zadanie 8 - wyroby szklane" sheetId="14" r:id="rId11"/>
    <sheet name="Zadanie 9 - pipety i końcówki" sheetId="15" r:id="rId12"/>
    <sheet name="Zadanie 10 - szybkie testy late" sheetId="16" r:id="rId13"/>
    <sheet name="Zadanie 11 - odczynniki Chorus" sheetId="17" r:id="rId14"/>
    <sheet name="Zadanie 12 - odczynniki Vidas" sheetId="18" r:id="rId15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7" l="1"/>
  <c r="A12" i="1" l="1"/>
  <c r="A16" i="1"/>
  <c r="A18" i="1"/>
  <c r="A20" i="1"/>
  <c r="A22" i="1"/>
  <c r="A24" i="1"/>
  <c r="A26" i="1"/>
  <c r="A28" i="1"/>
  <c r="A30" i="1"/>
  <c r="A32" i="1"/>
  <c r="A34" i="1"/>
  <c r="A36" i="1"/>
  <c r="A38" i="1"/>
  <c r="L6" i="19" l="1"/>
  <c r="L7" i="19" s="1"/>
  <c r="K6" i="19"/>
  <c r="K7" i="19" s="1"/>
  <c r="J6" i="19"/>
  <c r="J7" i="19" s="1"/>
  <c r="K7" i="17" l="1"/>
  <c r="K8" i="17"/>
  <c r="K9" i="17"/>
  <c r="K10" i="17"/>
  <c r="K6" i="17"/>
  <c r="K6" i="16"/>
  <c r="K7" i="15"/>
  <c r="K6" i="15"/>
  <c r="K7" i="14"/>
  <c r="K6" i="14"/>
  <c r="K10" i="13"/>
  <c r="K7" i="13"/>
  <c r="K8" i="13"/>
  <c r="K9" i="13"/>
  <c r="K11" i="13"/>
  <c r="K6" i="13"/>
  <c r="K7" i="12"/>
  <c r="K8" i="12"/>
  <c r="K9" i="12"/>
  <c r="K10" i="12"/>
  <c r="K11" i="12"/>
  <c r="K12" i="12"/>
  <c r="K6" i="12"/>
  <c r="K9" i="11"/>
  <c r="K10" i="11"/>
  <c r="K11" i="11"/>
  <c r="K12" i="11"/>
  <c r="K13" i="11"/>
  <c r="K8" i="11"/>
  <c r="K8" i="6"/>
  <c r="K7" i="3"/>
  <c r="K7" i="1"/>
  <c r="K7" i="18"/>
  <c r="K8" i="18"/>
  <c r="K9" i="18"/>
  <c r="K10" i="18"/>
  <c r="K11" i="18"/>
  <c r="K12" i="18"/>
  <c r="K13" i="18"/>
  <c r="K14" i="18"/>
  <c r="K15" i="18"/>
  <c r="K16" i="18"/>
  <c r="K17" i="18"/>
  <c r="K18" i="18"/>
  <c r="K20" i="18"/>
  <c r="K22" i="18"/>
  <c r="K23" i="18"/>
  <c r="K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20" i="18"/>
  <c r="L22" i="18"/>
  <c r="L23" i="18"/>
  <c r="L6" i="18"/>
  <c r="L24" i="18" s="1"/>
  <c r="J7" i="18"/>
  <c r="J8" i="18"/>
  <c r="J9" i="18"/>
  <c r="J10" i="18"/>
  <c r="J11" i="18"/>
  <c r="J12" i="18"/>
  <c r="J13" i="18"/>
  <c r="J14" i="18"/>
  <c r="J15" i="18"/>
  <c r="J16" i="18"/>
  <c r="J17" i="18"/>
  <c r="J18" i="18"/>
  <c r="J20" i="18"/>
  <c r="J22" i="18"/>
  <c r="J23" i="18"/>
  <c r="J6" i="18"/>
  <c r="J24" i="18" s="1"/>
  <c r="L7" i="17"/>
  <c r="L9" i="17"/>
  <c r="L10" i="17"/>
  <c r="L6" i="17"/>
  <c r="J7" i="17"/>
  <c r="J8" i="17"/>
  <c r="J9" i="17"/>
  <c r="J10" i="17"/>
  <c r="J6" i="17"/>
  <c r="K7" i="16"/>
  <c r="J7" i="16"/>
  <c r="L6" i="16"/>
  <c r="L7" i="16" s="1"/>
  <c r="J6" i="16"/>
  <c r="J8" i="11"/>
  <c r="L6" i="12"/>
  <c r="J6" i="12"/>
  <c r="L6" i="13"/>
  <c r="J6" i="13"/>
  <c r="L6" i="14"/>
  <c r="J7" i="14"/>
  <c r="J6" i="14"/>
  <c r="L6" i="15"/>
  <c r="L8" i="15" s="1"/>
  <c r="L7" i="15"/>
  <c r="J7" i="15"/>
  <c r="J6" i="15"/>
  <c r="L7" i="14"/>
  <c r="L7" i="13"/>
  <c r="L12" i="13" s="1"/>
  <c r="L8" i="13"/>
  <c r="L9" i="13"/>
  <c r="L10" i="13"/>
  <c r="L11" i="13"/>
  <c r="J7" i="13"/>
  <c r="J8" i="13"/>
  <c r="J9" i="13"/>
  <c r="J10" i="13"/>
  <c r="J11" i="13"/>
  <c r="L7" i="12"/>
  <c r="L8" i="12"/>
  <c r="L9" i="12"/>
  <c r="L10" i="12"/>
  <c r="L11" i="12"/>
  <c r="L12" i="12"/>
  <c r="J7" i="12"/>
  <c r="J8" i="12"/>
  <c r="J9" i="12"/>
  <c r="J10" i="12"/>
  <c r="J11" i="12"/>
  <c r="J12" i="12"/>
  <c r="L9" i="11"/>
  <c r="L10" i="11"/>
  <c r="L11" i="11"/>
  <c r="L12" i="11"/>
  <c r="L13" i="11"/>
  <c r="L8" i="11"/>
  <c r="J9" i="11"/>
  <c r="J10" i="11"/>
  <c r="J11" i="11"/>
  <c r="J12" i="11"/>
  <c r="J13" i="11"/>
  <c r="K14" i="11" l="1"/>
  <c r="J11" i="17"/>
  <c r="L11" i="17"/>
  <c r="K11" i="17"/>
  <c r="K24" i="18"/>
  <c r="K8" i="15"/>
  <c r="J8" i="15"/>
  <c r="K8" i="14"/>
  <c r="L8" i="14"/>
  <c r="J8" i="14"/>
  <c r="K12" i="13"/>
  <c r="J12" i="13"/>
  <c r="L13" i="12"/>
  <c r="K13" i="12"/>
  <c r="J13" i="12"/>
  <c r="L14" i="11"/>
  <c r="J14" i="11"/>
  <c r="K39" i="1"/>
  <c r="J39" i="1"/>
  <c r="L39" i="1" l="1"/>
  <c r="K21" i="3"/>
  <c r="J21" i="3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L21" i="3" l="1"/>
  <c r="K11" i="3"/>
  <c r="K17" i="3" l="1"/>
  <c r="K18" i="3"/>
  <c r="K16" i="3"/>
  <c r="K19" i="3" s="1"/>
  <c r="L17" i="3"/>
  <c r="L18" i="3"/>
  <c r="L16" i="3"/>
  <c r="L19" i="3" s="1"/>
  <c r="J17" i="3"/>
  <c r="J18" i="3"/>
  <c r="J16" i="3"/>
  <c r="J19" i="3" s="1"/>
  <c r="K12" i="3"/>
  <c r="K13" i="3"/>
  <c r="K14" i="3" s="1"/>
  <c r="L12" i="3"/>
  <c r="L13" i="3"/>
  <c r="L11" i="3"/>
  <c r="L14" i="3" s="1"/>
  <c r="J12" i="3"/>
  <c r="J13" i="3"/>
  <c r="J11" i="3"/>
  <c r="J14" i="3" s="1"/>
  <c r="K8" i="3"/>
  <c r="K9" i="3" s="1"/>
  <c r="L8" i="3"/>
  <c r="L7" i="3"/>
  <c r="L9" i="3" s="1"/>
  <c r="J8" i="3"/>
  <c r="J7" i="3"/>
  <c r="J9" i="3" s="1"/>
  <c r="K22" i="3" l="1"/>
  <c r="L22" i="3"/>
  <c r="J22" i="3"/>
  <c r="K19" i="6"/>
  <c r="L19" i="6" s="1"/>
  <c r="J19" i="6"/>
  <c r="L16" i="6"/>
  <c r="K16" i="6"/>
  <c r="K15" i="6"/>
  <c r="K17" i="6" s="1"/>
  <c r="J17" i="6"/>
  <c r="J16" i="6"/>
  <c r="J15" i="6"/>
  <c r="K12" i="6"/>
  <c r="L12" i="6" s="1"/>
  <c r="K11" i="6"/>
  <c r="L11" i="6" s="1"/>
  <c r="J12" i="6"/>
  <c r="J11" i="6"/>
  <c r="J13" i="6" s="1"/>
  <c r="K9" i="6"/>
  <c r="J8" i="6"/>
  <c r="J9" i="6" s="1"/>
  <c r="L57" i="1"/>
  <c r="J57" i="1"/>
  <c r="K57" i="1"/>
  <c r="K51" i="1"/>
  <c r="K52" i="1"/>
  <c r="K53" i="1"/>
  <c r="K54" i="1"/>
  <c r="K50" i="1"/>
  <c r="K46" i="1"/>
  <c r="K44" i="1"/>
  <c r="K45" i="1"/>
  <c r="K47" i="1"/>
  <c r="K43" i="1"/>
  <c r="J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J51" i="1"/>
  <c r="J52" i="1"/>
  <c r="J53" i="1"/>
  <c r="J54" i="1"/>
  <c r="J50" i="1"/>
  <c r="J44" i="1"/>
  <c r="J45" i="1"/>
  <c r="J46" i="1"/>
  <c r="J47" i="1"/>
  <c r="J43" i="1"/>
  <c r="J8" i="1"/>
  <c r="J9" i="1"/>
  <c r="J10" i="1"/>
  <c r="J11" i="1"/>
  <c r="J12" i="1"/>
  <c r="L12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L13" i="6" l="1"/>
  <c r="K13" i="6"/>
  <c r="J20" i="6"/>
  <c r="L15" i="6"/>
  <c r="L17" i="6" s="1"/>
  <c r="K20" i="6"/>
  <c r="L40" i="1"/>
  <c r="L35" i="1"/>
  <c r="L31" i="1"/>
  <c r="L27" i="1"/>
  <c r="L23" i="1"/>
  <c r="L19" i="1"/>
  <c r="L15" i="1"/>
  <c r="L11" i="1"/>
  <c r="L44" i="1"/>
  <c r="L38" i="1"/>
  <c r="L34" i="1"/>
  <c r="L30" i="1"/>
  <c r="L26" i="1"/>
  <c r="L22" i="1"/>
  <c r="L18" i="1"/>
  <c r="L14" i="1"/>
  <c r="L10" i="1"/>
  <c r="L50" i="1"/>
  <c r="L51" i="1"/>
  <c r="L33" i="1"/>
  <c r="L25" i="1"/>
  <c r="L17" i="1"/>
  <c r="L9" i="1"/>
  <c r="L37" i="1"/>
  <c r="L29" i="1"/>
  <c r="L21" i="1"/>
  <c r="L13" i="1"/>
  <c r="L46" i="1"/>
  <c r="J41" i="1"/>
  <c r="L53" i="1"/>
  <c r="L8" i="6"/>
  <c r="L9" i="6" s="1"/>
  <c r="L20" i="6" s="1"/>
  <c r="L43" i="1"/>
  <c r="J55" i="1"/>
  <c r="L36" i="1"/>
  <c r="L32" i="1"/>
  <c r="L28" i="1"/>
  <c r="L24" i="1"/>
  <c r="L20" i="1"/>
  <c r="L16" i="1"/>
  <c r="L52" i="1"/>
  <c r="L54" i="1"/>
  <c r="K48" i="1"/>
  <c r="K55" i="1"/>
  <c r="J48" i="1"/>
  <c r="K41" i="1"/>
  <c r="K58" i="1" s="1"/>
  <c r="L8" i="1"/>
  <c r="L45" i="1"/>
  <c r="L47" i="1"/>
  <c r="L7" i="1"/>
  <c r="L41" i="1" l="1"/>
  <c r="L55" i="1"/>
  <c r="L48" i="1"/>
  <c r="J58" i="1"/>
  <c r="L58" i="1" l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8" i="3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8" i="1"/>
</calcChain>
</file>

<file path=xl/sharedStrings.xml><?xml version="1.0" encoding="utf-8"?>
<sst xmlns="http://schemas.openxmlformats.org/spreadsheetml/2006/main" count="712" uniqueCount="314">
  <si>
    <t>Oznaczenie</t>
  </si>
  <si>
    <t>Ilość oznaczeń na okres 24 m-cy</t>
  </si>
  <si>
    <t>Wielkość opakowania jednostkowego (ml)</t>
  </si>
  <si>
    <t>Ilość ozn. z 1 opak.</t>
  </si>
  <si>
    <t>Wartość netto</t>
  </si>
  <si>
    <t>Wartość brutto</t>
  </si>
  <si>
    <t>Nr katalogowy / producent</t>
  </si>
  <si>
    <t>ozn.</t>
  </si>
  <si>
    <t>Amylaza w moczu</t>
  </si>
  <si>
    <t>Jonogram</t>
  </si>
  <si>
    <t>RAZEM:</t>
  </si>
  <si>
    <t>x</t>
  </si>
  <si>
    <t>Materiały kontrolne i kalibratory w ilości niezbędnej do wykonania w/w ilości badań</t>
  </si>
  <si>
    <t>op.</t>
  </si>
  <si>
    <t>Materiały zużywalne i płyny w ilości niezbędnej do wykonania w/w ilości badań</t>
  </si>
  <si>
    <t>Miesięczna dzierżawa aparatu</t>
  </si>
  <si>
    <t>miesiąc</t>
  </si>
  <si>
    <t>RAZEM WSZYSTKO:</t>
  </si>
  <si>
    <t>Schemat kontroli:</t>
  </si>
  <si>
    <t>1.</t>
  </si>
  <si>
    <t>2.</t>
  </si>
  <si>
    <t>3.</t>
  </si>
  <si>
    <t>WYMAGANE PARAMETRY TECHNICZNE DLA ANALIZATORA BIOCHEMICZNEGO</t>
  </si>
  <si>
    <t>Lp.</t>
  </si>
  <si>
    <t>Wymagany parametr analizatora biochemicznego i systemu odczynnikowego</t>
  </si>
  <si>
    <t>RAZEM</t>
  </si>
  <si>
    <t>Ilość oznaczeń na okres  m-cy</t>
  </si>
  <si>
    <t>Wielkość opakowania jednostkowego</t>
  </si>
  <si>
    <t>Materiały kontrolne (dwa poziomy naprzemiennie, każdy poziom przez 2 tygodnie)</t>
  </si>
  <si>
    <t>Kontrola wykonywana raz dziennie naprzemiennie: poziom I - 2 tygodnie, poziom II - 2 tygodnie</t>
  </si>
  <si>
    <t>WYMAGANE PARAMETRY TECHNICZNE DLA ANALIZATORA MOCZU</t>
  </si>
  <si>
    <t>Wymagany parametr analizatora moczu i systemu odczynnikowego</t>
  </si>
  <si>
    <t>Asortyment</t>
  </si>
  <si>
    <t>Cena netto jedn. miary</t>
  </si>
  <si>
    <t>Cena brutto jedn. miary</t>
  </si>
  <si>
    <t>ml</t>
  </si>
  <si>
    <t>szt.</t>
  </si>
  <si>
    <t>Temat:</t>
  </si>
  <si>
    <t>Zadanie nr:</t>
  </si>
  <si>
    <t xml:space="preserve">Zakup i sukcesywna dostawa odczynników do oznaczeń z zakresu chemii klinicznej oraz dzierżawa analizatora </t>
  </si>
  <si>
    <t>Jednostka</t>
  </si>
  <si>
    <t>Ilość opakowań na okres 2 lat</t>
  </si>
  <si>
    <t>Ilość miesięcy dzierżawy</t>
  </si>
  <si>
    <t>Stawka netto dzierżawy za jeden miesiąc</t>
  </si>
  <si>
    <t>Stawka brutto dzierżawy za jeden miesiąc</t>
  </si>
  <si>
    <t>Wartość dzierżawy netto</t>
  </si>
  <si>
    <t>Kwota VAT</t>
  </si>
  <si>
    <t>Wartość dzierżawy brutto</t>
  </si>
  <si>
    <t xml:space="preserve">Zakup i sukcesywna dostawa pasków do analizy moczu oraz dzierżawa analizatora </t>
  </si>
  <si>
    <t>Ilość na okres 24 m-cy</t>
  </si>
  <si>
    <t>Paski do analizy moczu, 10-parametrowe</t>
  </si>
  <si>
    <t>ASPAT</t>
  </si>
  <si>
    <t>ALAT</t>
  </si>
  <si>
    <t>Amylaza</t>
  </si>
  <si>
    <t>ALP</t>
  </si>
  <si>
    <t>CK</t>
  </si>
  <si>
    <t>Lipaza</t>
  </si>
  <si>
    <t>LDH</t>
  </si>
  <si>
    <t>GGTP</t>
  </si>
  <si>
    <t>Albumina</t>
  </si>
  <si>
    <t>Białko całkowite</t>
  </si>
  <si>
    <t>CRP</t>
  </si>
  <si>
    <t>Bilirubina całkowita</t>
  </si>
  <si>
    <t>Cholesterol</t>
  </si>
  <si>
    <t>HDL cholesterol</t>
  </si>
  <si>
    <t>LDL cholesterol</t>
  </si>
  <si>
    <t>Trójglicerydy</t>
  </si>
  <si>
    <t>Glukoza</t>
  </si>
  <si>
    <t>Kreatynina</t>
  </si>
  <si>
    <t>Kwas moczowy</t>
  </si>
  <si>
    <t>Mocznik</t>
  </si>
  <si>
    <t>Magnez</t>
  </si>
  <si>
    <t>Żelazo</t>
  </si>
  <si>
    <t>UIBC</t>
  </si>
  <si>
    <t>Fosfor</t>
  </si>
  <si>
    <t>Transferyna</t>
  </si>
  <si>
    <t>Mikroalbumina</t>
  </si>
  <si>
    <t>ASO</t>
  </si>
  <si>
    <t>RF</t>
  </si>
  <si>
    <t>HbA1c</t>
  </si>
  <si>
    <t>Opis parametru</t>
  </si>
  <si>
    <t>Potwierdzenie spełnienia warunków granicznych TAK/NIE</t>
  </si>
  <si>
    <t>Gwarancja na analizator obejmująca cały okres umowy</t>
  </si>
  <si>
    <t>Czytelne flagowanie wyników patologicznych.</t>
  </si>
  <si>
    <t>Automatyczne usuwanie zużytych pasków testowych do pojemnika na odpady oraz bezpieczny i higieniczny sposób ich usuwania.</t>
  </si>
  <si>
    <t>Dostarczenie w ramach kontraktu kompatybilnego z analizatorem materiału kontrolnego (kontrola wewnątrzlaboratoryjna)  oznaczeń parametrów fizyko-chemicznych na dwóch poziomach wartości (w trybie: oznaczenie kontrolne codziennie lub raz na 100 pasków na obu poziomach).</t>
  </si>
  <si>
    <t>Praca analizatora z wykorzystaniem pasków charakteryzujących się:
· wysoką specyficznością i czułością w stosunku do oznaczanych parametrów</t>
  </si>
  <si>
    <t>Dostarczenie, zainstalowanie analizatora i przeszkolenie personelu PDL (udokumentowane certyfikatami) w zakresie obsługi urządzenia w ciągu tygodnia od chwili podpisania umowy.</t>
  </si>
  <si>
    <t>Wykonawca dostarczy bezpłatnie opakowanie pasków testowych w celu przeprowadzenia szkolenia i walidacji czytnika w warunkach PDL.</t>
  </si>
  <si>
    <t>Jednokierunkowa lub dwukierunkowa komunikacja z systemem LIS.</t>
  </si>
  <si>
    <t>Możliwość zgłaszania awarii przez 6 dni w tygodniu.</t>
  </si>
  <si>
    <t>Koszty wszelkich napraw i niezbędnych do ich wykonania części zamiennych ponosi Wykonawca w ramach bezpłatnego serwisu</t>
  </si>
  <si>
    <t>W ramach bezpłatnego serwisu Wykonawca ponosi koszty przeglądu diagnostyczno-konserwacyjnego czytnika i oprogramowania wykonywanego raz w roku.</t>
  </si>
  <si>
    <t xml:space="preserve">Wymogi instalacyjne oraz dotyczące warunków pracy analizatora, które muszą być spełnione przez użytkownika  w celu zapewnienia prawidłowej pracy urządzenia – </t>
  </si>
  <si>
    <t>(podaje  Dostawca ze wskazaniem, które z nich ma spełnić użytkownik)</t>
  </si>
  <si>
    <t>1.      Rok produkcji analizatora</t>
  </si>
  <si>
    <t>2.      Rok wprowadzenia do eksploatacji</t>
  </si>
  <si>
    <t>3.      Wykaz dodatkowego wyposażenia</t>
  </si>
  <si>
    <t xml:space="preserve">4.      Wszystkie części objęte gwarancją w czasie trwania umowy. </t>
  </si>
  <si>
    <t>A.  Informacje ogólne o analizatorze – podaje dostawca.</t>
  </si>
  <si>
    <t>B.  Informacje ogólne dotyczące odczynników – podaje dostawca.</t>
  </si>
  <si>
    <t>1.      Wykaz stosowanych odczynników</t>
  </si>
  <si>
    <t>2.      Karty charakterystyk odczynników, karty bezpieczeństwa produktu(paski) – wydrukowane i dostarczone  wraz z pierwszą dostawą</t>
  </si>
  <si>
    <t>3.      Warunki przechowywania</t>
  </si>
  <si>
    <t>4.      Trwałość odczynników</t>
  </si>
  <si>
    <t xml:space="preserve">5.      Inne informacje ważne dla użytkownika </t>
  </si>
  <si>
    <t>Morfologia podstawowa CBC</t>
  </si>
  <si>
    <t>Morfologia z rozdziałem CBC 5 Diff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</si>
  <si>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</si>
  <si>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</si>
  <si>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Ilość opakowań na okres 2 lat</t>
    </r>
  </si>
  <si>
    <r>
      <rPr>
        <b/>
        <sz val="10"/>
        <color indexed="8"/>
        <rFont val="Arial"/>
        <family val="2"/>
        <charset val="238"/>
      </rPr>
      <t>Cena netto
1 opak.</t>
    </r>
  </si>
  <si>
    <r>
      <rPr>
        <b/>
        <sz val="10"/>
        <color indexed="8"/>
        <rFont val="Arial"/>
        <family val="2"/>
        <charset val="238"/>
      </rPr>
      <t>Cena brutto 1 opak.</t>
    </r>
  </si>
  <si>
    <r>
      <rPr>
        <b/>
        <sz val="10"/>
        <color indexed="8"/>
        <rFont val="Arial"/>
        <family val="2"/>
        <charset val="238"/>
      </rPr>
      <t>Kwota
VAT</t>
    </r>
  </si>
  <si>
    <t xml:space="preserve">RAZEM </t>
  </si>
  <si>
    <t>Dokument - deklaracja zgdoności CE z wymogami UE, certyfikat CE, ISO - przedstawić dokumenty.</t>
  </si>
  <si>
    <t>System otwarty, zamknięty.</t>
  </si>
  <si>
    <t>Możliwość wykonywania oznaczeń w surowicy, osoczu, moczu, płynie mózgowo-rdzeniowym, krwi pełnej i płynie z jam ciała.</t>
  </si>
  <si>
    <r>
      <t xml:space="preserve">Termin ważności wszystkich dostarczonych odczynników, materiałów kontrolnych i kalibratorów </t>
    </r>
    <r>
      <rPr>
        <b/>
        <sz val="10"/>
        <color indexed="8"/>
        <rFont val="Arial"/>
        <family val="2"/>
        <charset val="238"/>
      </rPr>
      <t xml:space="preserve">nie krótszy niż 8 miesięcy. </t>
    </r>
  </si>
  <si>
    <t>Automatyczne rozcieńczanie lub zmiana objętości po przekroczeniu liniowości metody.</t>
  </si>
  <si>
    <t>Monitorowanie zużycia odczynników.</t>
  </si>
  <si>
    <t>Możliwość wykonywania oznaczeń z prób pierwotnych i wtórnych.</t>
  </si>
  <si>
    <t>Minimum 32 pozycje dla odczynników.</t>
  </si>
  <si>
    <t>Możliwość ciągłego podawania prób pacjenta bez przerywania pracy analizatora.</t>
  </si>
  <si>
    <t>Wbudowany system kontroli jakości badań: wykresy L-J, reguły Westgarda, monitor oraz drukarkę do prowadzenia zewnętrznej i wewnętrznej kontroli jakości.</t>
  </si>
  <si>
    <t>Instrukcja obsługi analizatora i metodyki badań w języku polskim, wydrukowane, dostarczone wraz z instalacją analizatora.</t>
  </si>
  <si>
    <t>Karty charakterystyk odczynników wydrukowane, zbindowane - wraz z pierwszą dostawą odczynników.</t>
  </si>
  <si>
    <t>System podtrzymywania zasilania dla całego systemu (analizator + komputer) UPS 30 minut.</t>
  </si>
  <si>
    <t>Gwarancja na analizator obejmująca cały okres trwania umowy.</t>
  </si>
  <si>
    <t>Dokument - deklaracja zgodności CE z wymogami UE.</t>
  </si>
  <si>
    <t xml:space="preserve">Możliwości analityczne:
· biochemia: substraty, enzymy, jony; 
· białka specyficzne. </t>
  </si>
  <si>
    <t>Imienne wskazanie osób do stałych kontaktów w zakresie:
· obsługi handlowej, 
· obsługi serwisowej, 
· wsparcia merytorycznego w zakresie całego trwania przetargu.</t>
  </si>
  <si>
    <r>
      <t xml:space="preserve">W ramach bezpłatnego serwisu wszystkie naprawy i niezbędne do napraw części zamienne na koszt </t>
    </r>
    <r>
      <rPr>
        <b/>
        <sz val="10"/>
        <color indexed="8"/>
        <rFont val="Arial"/>
        <family val="2"/>
        <charset val="238"/>
      </rPr>
      <t>Dostawcy</t>
    </r>
    <r>
      <rPr>
        <sz val="10"/>
        <color indexed="8"/>
        <rFont val="Arial"/>
        <family val="2"/>
        <charset val="238"/>
      </rPr>
      <t>.</t>
    </r>
  </si>
  <si>
    <r>
      <t xml:space="preserve">W ramach bezpłatnego serwisu przegląd dyagnostyczno-konserwacyjny dwa razy w roku na koszt </t>
    </r>
    <r>
      <rPr>
        <b/>
        <sz val="10"/>
        <color indexed="8"/>
        <rFont val="Arial"/>
        <family val="2"/>
        <charset val="238"/>
      </rPr>
      <t>Dostawcy</t>
    </r>
    <r>
      <rPr>
        <sz val="10"/>
        <color indexed="8"/>
        <rFont val="Arial"/>
        <family val="2"/>
        <charset val="238"/>
      </rPr>
      <t>, w tym jeden przegląd roczny konserwacyjno-serwisowy.</t>
    </r>
  </si>
  <si>
    <t>Informacje dodatkowe dotyczące materiału kontrolnego:</t>
  </si>
  <si>
    <t>1. dane dotyczące materiału kontrolnego do prowadzenia wewnątrzlaboratoryjnej kontroli jakości</t>
  </si>
  <si>
    <t>HARMONOGRAM WYKONYWANIA WEWNĘTRZNEJ QC DLA PARAMETRÓW BIOCHEMICZNYCH</t>
  </si>
  <si>
    <t>Parametr</t>
  </si>
  <si>
    <t>Glukoza w surowicy, mocznik, kwas moczowy, kreatynina, sód , potas, chlorki, albumina, alkaliczna fosfataza, alat, aspat, białko całkowite, bilirubina całkowita, CRP, cholesterol całk., cholesterol HDL i LDL, triglicerydy, żelazo, Mg</t>
  </si>
  <si>
    <t>Pozostałe parametry</t>
  </si>
  <si>
    <t>ILOŚĆ RAZY QC W TYGODNIU</t>
  </si>
  <si>
    <t>ILOŚĆ POZIOMÓW QC</t>
  </si>
  <si>
    <t>na obu poziomach</t>
  </si>
  <si>
    <t>w dniu zlecenia</t>
  </si>
  <si>
    <t>W przypadku testów rzadkich, szacowanie Qc należy przyjąć jak do pojedynczego oznaczenia.</t>
  </si>
  <si>
    <t xml:space="preserve">Dostawca na podstawie tabeli doszacuje dodatkowe ilości odczynników potrzebnych do wykonania </t>
  </si>
  <si>
    <t>wewnętrznej kontroli jakości oraz wymaganych kalibracji zgodnie z zaleceniami dotyczącymi</t>
  </si>
  <si>
    <t>poszczególnych metodyk.</t>
  </si>
  <si>
    <t>4.      Wykaz części nie objętych gwarancją.</t>
  </si>
  <si>
    <t>2.      Karty charakterystyk odczynników</t>
  </si>
  <si>
    <t>5.      Warunki utylizacji pozostałości odczynników</t>
  </si>
  <si>
    <t>6.      Inne informacje ważne dla użytkownika</t>
  </si>
  <si>
    <t>WYMAGANE PARAMETRY TECHNICZNE DLA ANALIZATORA HEMATOLOGICZNEGO</t>
  </si>
  <si>
    <t>Wymagany parametr analizatora hematologicznego i systemu odczynnikowego</t>
  </si>
  <si>
    <t xml:space="preserve"> </t>
  </si>
  <si>
    <t>Analizator w pełni automatyczny pracujący w trybie pacjent po pacjencie</t>
  </si>
  <si>
    <t>Bezcyjankowe odczynniki – udokumentowane kartami charakterystyki ( nie zawierające cyjanków nawet w minimalnej ilości).</t>
  </si>
  <si>
    <t>Automatyczny rozdział, różnicowanie WBC na 5 populacji z wykorzystaniem cytometrii przepływowej.</t>
  </si>
  <si>
    <t>Identyfikowanie próbek  za pomocą kodów kreskowych.</t>
  </si>
  <si>
    <t>Dowolność trybu oznaczania  dla każdej próbki ( CBC lub CBC – DIFF). Tryb CBC powinien zużywać mniej odczynnika</t>
  </si>
  <si>
    <t>Możliwość oceny niedojrzałych granulocytów jako odrębnej populacji wyrażonej w wartościach bezwzględnych i procentach.</t>
  </si>
  <si>
    <t>Możliwość oceny cytogramu erytrocytów za pomocą RDW-SD i RDW-CV.</t>
  </si>
  <si>
    <t>Flagowanie wyników patologicznych wraz z komunikatami opisującymi typowe patologie</t>
  </si>
  <si>
    <t>Włączenie analizatora do systemu informatycznego laboratorium  na koszt Dostawcy.</t>
  </si>
  <si>
    <t>Dwukierunkowa komunikacja analizatora z systemem informatycznym LIS – ATD Software</t>
  </si>
  <si>
    <t>Materiał kontrolny dedykowany dla aparatu zawarty w ofercie. Jeden rodzaj krwi kontrolnej do wszystkich parametrów. Pomiar kontroli jakości zgodny z regułami Westgarda, z możliwością prezentacji wyników w postaci graficznej, wykresów Levey – Jeningsa.</t>
  </si>
  <si>
    <t>Oryginalne odczynniki producenta analizatora, zgodnie z jego instrukcją obsługi</t>
  </si>
  <si>
    <t>Instrukcja obsługi analizatora i metodyki badań  w języku polskim dostarczone wraz z instalacją analizatora.</t>
  </si>
  <si>
    <t>Karty charakterystyk odczynników wydrukowane i zbindowane  – wraz z pierwszą dostawą odczynników.</t>
  </si>
  <si>
    <t>Zapewnienie przez sprzedającego autoryzowanego serwisu aparatu przez cały czas trwania Umowy.</t>
  </si>
  <si>
    <t>W ramach bezpłatnego serwisu wszystkie naprawy i niezbędne do napraw części zamienne na koszt Wykonawcy.</t>
  </si>
  <si>
    <t>W ramach bezpłatnego serwisu przegląd diagnostyczno – konserwacyjny  raz w roku na koszt Wykonawcy.</t>
  </si>
  <si>
    <t>System podtrzymywania zasilania UPS 30 minut dla analizatora i komputera.</t>
  </si>
  <si>
    <t>W przypadku awarii trwającej dłużej niż 24 godziny   dostawca pokryje koszty badań wykonanych  w  innym laboratorium wskazanym przez zamawiającego na podstawie przedstawionej faktury oraz koszty transportu badań.</t>
  </si>
  <si>
    <t>Możliwość zgłaszania awarii przez 5 dni w tygodniu (pon-pt).</t>
  </si>
  <si>
    <t>2. w przypadku gdy wymagana jest kalibracja, przeprowadzenie kalibracji oraz koszt kalibratorów po stronie Wykonawcy</t>
  </si>
  <si>
    <t>1. dane dotyczące materiału kontrolnego do prowadzenia wewnątrzlaboratoryjnej kontroli jakości - oznaczenia kontrolne wykonywane 6 dni w tygodniu, na dwóch poziomach;</t>
  </si>
  <si>
    <t xml:space="preserve">● ilości materiałów kontrolnych i materiałów zużywalnych będą podlegały weryfikacji pod względem zgodności danych wpisanych do załączników z informacjami zawartymi w dołączonych firmowych opisach testów, monografii o testach oraz firmowych instrukcjach obsługi producenta analizatora. </t>
  </si>
  <si>
    <t xml:space="preserve">● użytkownik zastrzega sobie prawo do nie wykorzystania całkowitej ilości oferowanych w przetargu odczynników, materiałów kontrolnych oraz części zużywalnych i innych. </t>
  </si>
  <si>
    <t>Zakup i sukcesywna dostawa odczynników do oznaczeń z zakresu hematologii oraz dzierżawa analizatora</t>
  </si>
  <si>
    <t>Załącznik nr 3 do SIWZ</t>
  </si>
  <si>
    <t>Lit</t>
  </si>
  <si>
    <t>Analizator biochemiczny o wydajności nie mniejszej niż 300 oznaczeń fotometrycznych na godzinę z wbudowanym modułem ISE (wydajność nie mniejsza niż 60 oznaczeń na godzinę). Umożliwiający analizę w trybie „ pacjent po pacjencie”.Dostarczony wraz z pakietem startowym, nowy. Oprogramowanie operatorskie w języku polskim.</t>
  </si>
  <si>
    <t>Priorytetowe oznaczanie prób CITO, z możliwością dostawienia próbki w każdym momencie.</t>
  </si>
  <si>
    <t>Wszystkie odczynniki płynne, gotowe do użycia, bez konieczności przygotowania poza analizatorem, pakowane w pojemniki oznakowane kodem kreskowym, nadające się do bezpośredniego włożenia do analizatora.</t>
  </si>
  <si>
    <t>Chłodzenie odczynników, kalibratorów i kontroli na pokładzie analizatora zapewniające rzeczywistą stałą temperaturę odczynników.</t>
  </si>
  <si>
    <t>Kuwety pomiarowe jednorazowego użytku lub 8 krotny sposób mycia poparty danymi technicznymi - opis analizatora.</t>
  </si>
  <si>
    <t>Analizator wyposażony w system kontroli czystości kuwet. W przypadku kuwet wielorazowego użytku możliwość selektywnej wymiany kuwet.</t>
  </si>
  <si>
    <t>Analizator wyposażony w niezależny komputer ( z wbudowanym systemem kontroli jakości – wykresy L-J)</t>
  </si>
  <si>
    <t>Identyfikowanie próbek za pomocą barkodu. Identyfikowanie odczynników za pomocą barkodów.</t>
  </si>
  <si>
    <t>Minimum 54 pozycji dla prób pacjentów.</t>
  </si>
  <si>
    <t>Włączenie analizatora do systemu informatycznego LIS na koszt dostawcy. - ATD Software</t>
  </si>
  <si>
    <r>
      <t xml:space="preserve">Dwukierunkowa komunikacja z systemem informatycznym </t>
    </r>
    <r>
      <rPr>
        <b/>
        <sz val="10"/>
        <color rgb="FF000000"/>
        <rFont val="Arial"/>
        <family val="2"/>
        <charset val="238"/>
      </rPr>
      <t>LIS.</t>
    </r>
  </si>
  <si>
    <t>Materiał kontrolny dla surowicy, PMR i moczu dedykowany dla aparatu zawarty w ofercie.</t>
  </si>
  <si>
    <t>Dostarczenie, zainstalowanie analizatora i przeszkolenie personelu PDL (udokumentowane certyfikatami) w zakresie obsługi analizatora do 2 tygodni od chwili podpisania umowy.</t>
  </si>
  <si>
    <t>Aktualizacja szkoleń personelu zakładu - poprzez udział pracowników zakładu w szkoleniach organizowanych przez firmę dostawczą.</t>
  </si>
  <si>
    <r>
      <t xml:space="preserve">Zapewnienie przez </t>
    </r>
    <r>
      <rPr>
        <b/>
        <sz val="10"/>
        <color rgb="FF000000"/>
        <rFont val="Arial"/>
        <family val="2"/>
        <charset val="238"/>
      </rPr>
      <t>Wykonawcę</t>
    </r>
    <r>
      <rPr>
        <sz val="10"/>
        <color rgb="FF000000"/>
        <rFont val="Arial"/>
        <family val="2"/>
        <charset val="238"/>
      </rPr>
      <t xml:space="preserve"> autoryzowanego serwisu producenta analizatora.</t>
    </r>
  </si>
  <si>
    <t>Wykonawca zobowiązuje się dostarczyć bezpłatnie wraz z aparatem odczynniki i materiały zużywalne tzw pakiet startowy</t>
  </si>
  <si>
    <t>Termin dostawy odczynników, materiałów kontrolnych i kalibratorów i innych materiałów zużywalnych - 5 dni roboczych na koszt Dostawcy.</t>
  </si>
  <si>
    <t>Możliwość wykonywania badań mikrometodą wraz ze wskazaniem jednorazowego sprzętu laboratoryjnego dla mikrometody.</t>
  </si>
  <si>
    <t>Analizator fabrycznie nowy lub używany lecz nie dłużej niż 1 rok, po pełnym przeglądzie serwisowym, wykonanym przez autoryzowany serwis producenta oferowanego analizatora.   Z automatycznym podajnikiem na min 20 próbek, z czytnikiem kodów kreskowych, z możliwością pracy z probówkami systemu zamkniętego,bez potrzeby otwierania probówek z zewnętrzną drukarką laserową ( czarno – białą)</t>
  </si>
  <si>
    <r>
      <t xml:space="preserve">Analizator minimum </t>
    </r>
    <r>
      <rPr>
        <b/>
        <sz val="10"/>
        <color rgb="FF000000"/>
        <rFont val="Arial"/>
        <family val="2"/>
        <charset val="238"/>
      </rPr>
      <t xml:space="preserve">24 </t>
    </r>
    <r>
      <rPr>
        <sz val="10"/>
        <color rgb="FF000000"/>
        <rFont val="Arial"/>
        <family val="2"/>
        <charset val="238"/>
      </rPr>
      <t xml:space="preserve">parametrowy  dla trybu </t>
    </r>
    <r>
      <rPr>
        <b/>
        <sz val="10"/>
        <color rgb="FF000000"/>
        <rFont val="Arial"/>
        <family val="2"/>
        <charset val="238"/>
      </rPr>
      <t>CBC+WBC – 5 DIFF.</t>
    </r>
  </si>
  <si>
    <t>Wydajność minimum 60 oznaczeń / godzinę.</t>
  </si>
  <si>
    <t>Termin realizacji dostawy odczynników 5 dni roboczych od wysłania e-maila z zamówieniem</t>
  </si>
  <si>
    <t>Aparat nowy lub używany.
Model nie starszy niż 2016 rok. Czytnik ze stałą gotowością do pracy, współpracujący z zewnętrznym oprogramowaniem, dostarczony wraz z czytnikiem kodów kreskowych.</t>
  </si>
  <si>
    <t>Parametry mierzone:
10 parametrów fizyko-chemicznych moczu:
· krew,
· bilirubina,
· urobilinogen,
· ketony,
· białko,
· azotyny,
· glukoza,
· pH,
· SG (ciężar właściwy),
· leukocyty,
Przedstawienie oświadczenia o eliminacji wpływu kwasu askorbinowego</t>
  </si>
  <si>
    <t>Wydajność analizatora – min. 300 ozn./godz. z możliwością dostosowania trybu pracy do indywidualnych potrzeb operatora.</t>
  </si>
  <si>
    <t>Instrukcja obsługi oraz menu analizatora w języku polskim.</t>
  </si>
  <si>
    <t xml:space="preserve">Instrukcje metodyczne dla testów paskowych w języku polskim dołączone do każdego opakowania (dołączyć do oferty), zawierające następujące informacje:
· zasadę oznaczania każdego parametru w teście paskowym
· źródła niepewności w analizie oznaczanych parametrów
· wykaz składników interferujących z metodą oznaczania każdego parametru
· dane dotyczące czułości i swoistości analitycznej
</t>
  </si>
  <si>
    <t>Podłączenie analiza do informatycznego systemu LIS na koszt dostawcy – ATD- Software</t>
  </si>
  <si>
    <t>L.p.</t>
  </si>
  <si>
    <t>Jednostka miary</t>
  </si>
  <si>
    <t>Odczynnik Erlicha do jakościowego oznaczania urobilinogenu w moczu (100 ml)</t>
  </si>
  <si>
    <t>Odczynnik Mac – Wiliama do jakościowego oznaczania białka w moczu (100 ml)</t>
  </si>
  <si>
    <t>Olejek imersyjny</t>
  </si>
  <si>
    <t>Bufor fosforanowy o pH 7,2, koncentrat do rozcieńczenia 1: 50</t>
  </si>
  <si>
    <t>Barwnik May – Grunwalda (500 ml)</t>
  </si>
  <si>
    <t>Barwnik Giemsy (500 ml)</t>
  </si>
  <si>
    <t>Kamera z 10 komorami do osadu moczu</t>
  </si>
  <si>
    <t>Pipety Pasteura o pojemności 3,0-3,5ml z podziałką co 0,5 ml</t>
  </si>
  <si>
    <t xml:space="preserve">Probówki typu Eppendorf poj.1,5 ml,z dnem stożkowym,  z korkiem, niesterylne  </t>
  </si>
  <si>
    <t>Probówki PS poj. 11- 13 ml 100 x 16 mm, okrągłodenne</t>
  </si>
  <si>
    <t>Probówki PS poj. 10 ml, stożkowe 16 x 100, bez kołnierza</t>
  </si>
  <si>
    <t>Probówki PS poj. 4- 5 ml,  okrągłodenne, z korkiem i polem do opisu.</t>
  </si>
  <si>
    <t>Szkiełka podstawowe 26x76x1 - szlifowane</t>
  </si>
  <si>
    <t>Szkiełka podstawowe 26x76x1 – szlifowane, z matowym polem do opisu.</t>
  </si>
  <si>
    <t>Końcówki 1 -200 µl niesterylne, typ Eppendorf</t>
  </si>
  <si>
    <t>Końcówki  o poj  200-1000 µl niesterylne, typ Eppendorf</t>
  </si>
  <si>
    <t>Zakup i sukcesywna dostawa odczynników do aparatu Chorus</t>
  </si>
  <si>
    <t>ANA SCREEN</t>
  </si>
  <si>
    <t>TG</t>
  </si>
  <si>
    <t>Helicobacter pylorii IgG</t>
  </si>
  <si>
    <t>Helicobacter pylorii IgM</t>
  </si>
  <si>
    <t>materiały zużywalne</t>
  </si>
  <si>
    <t>Zapewnienie zewnętrznego programu kontroli jakości   Labquality na koszt Dostawcy przez cały czas trwania umowy na wszystkie z oferowanych badań min. 2 razy w roku z możliwością uzyskania certyfikatu.</t>
  </si>
  <si>
    <t>Bezpłatny przegląd raz w roku – wykaz kosztów materiałów zużywalnych w trakcie przeglądu.</t>
  </si>
  <si>
    <t>Gwarancja na cały okres trwania umowy. Zapewnienie przez sprzedającego autoryzowanego serwisu aparatu przez cały czas trwania Umowy.</t>
  </si>
  <si>
    <t>Przystąpienie do awarii do 48 h od zgłoszenia.</t>
  </si>
  <si>
    <t>Zakup i sukcesywna dostawa odczynników do aparatu Vidas</t>
  </si>
  <si>
    <t>LH</t>
  </si>
  <si>
    <t>AFP</t>
  </si>
  <si>
    <t>LYME IgM</t>
  </si>
  <si>
    <t>LYME IgG</t>
  </si>
  <si>
    <t>D-DIMERY</t>
  </si>
  <si>
    <t>NT-PROBNP</t>
  </si>
  <si>
    <t>TROPONINA</t>
  </si>
  <si>
    <t>TOTAL IgE</t>
  </si>
  <si>
    <t>CA 15-3</t>
  </si>
  <si>
    <t>RUBELLA IgM</t>
  </si>
  <si>
    <t>RUBELLA IgG</t>
  </si>
  <si>
    <t>EBV IgM</t>
  </si>
  <si>
    <t>EBV IgG</t>
  </si>
  <si>
    <t>CMV IgM</t>
  </si>
  <si>
    <t>CMV IgG</t>
  </si>
  <si>
    <t>Oferent zobowiązany jest dostarczyć bezpłatnie próbki każdego asortymentu określonego  w formularzu cenowym (pozycja 1 -6), celem weryfikacji jakości. Próbki minimum 2 sztuki każdego asortymentu. Próbki nie podlegają zwrotowi do oferenta.</t>
  </si>
  <si>
    <t xml:space="preserve">Oferent zobowiązany jest dostarczyć bezpłatnie próbki każdego asortymentu określonego  w formularzu cenowym , celem weryfikacji jakości. Próbki minimum 5ml każdego asortymentu. Próbki nie podlegają zwrotowi do oferenta.  </t>
  </si>
  <si>
    <t>Kwota
VAT</t>
  </si>
  <si>
    <t>szt</t>
  </si>
  <si>
    <t>Oferent zobowiązany jest dostarczyć bezpłatnie próbki każdego asortymentu określonego  w formularzu cenowym: ( pozycja 2-6 ) minimum po  20 sztuk każdego asortymentu (pozycja 1 – 1 szt),  celem  weryfikacji jakości. Próbki nie podlegają zwrotowi do oferenta.</t>
  </si>
  <si>
    <t>Zakup i sukcesywna dostawa drobnego sprzętu laboratoryjnego – wyroby plastikowe</t>
  </si>
  <si>
    <t>Zakup i sukcesywna dostawa drobnego sprzętu laboratoryjnego – wyroby szklane</t>
  </si>
  <si>
    <t>Oferent zobowiązany jest dostarczyć bezpłatnie próbki każdego asortymentu określonego  w formularzu cenowym , celem weryfikacji jakości. Próbki minimum  20 sztuk każdego asortymentu. Próbki nie podlegają zwrotowi do oferenta.</t>
  </si>
  <si>
    <t xml:space="preserve">Oferent zobowiązany jest dostarczyć bezpłatnie próbki każdego asortymentu określonego  w formularzu cenowym (pozycja 1  - 2 ), celem weryfikacji jakości. Próbki minimum 20 sztuk każdego asortymentu. Próbki nie podlegają zwrotowi do oferenta. </t>
  </si>
  <si>
    <t>Zakup i sukcesywna dostawa drobnego sprzętu laboratoryjnego – pipety i końcówki</t>
  </si>
  <si>
    <t>● ilości kalibratorów, materiałów kontrolnych i materiałów zużywalnych będą podlegały weryfikacji pod względem zgodności danych wpisanych do załączników z informacjami zawartymi w dołączonych firmowych opisach testów, monografii o testach oraz firmowych instrukcjach obsługi producenta analizatora. Do oferty dołączyć instrukcję obsługi oraz metodyki do poszczególnych parametrów.</t>
  </si>
  <si>
    <t xml:space="preserve">● użytkownik zastrzega sobie prawo do nie wykorzystania całkowitej ilości oferowanych w przetargu testów, kalibratorów i kontroli oraz części zużywalnych i innych. </t>
  </si>
  <si>
    <t xml:space="preserve">● w przypadku niedoszacowania oferty pod względem ilości materiałów kontrolnych, kalibratorów, płynów płuczących i konserwacyjnych, częsci zużywalnych firma nieodpłatnie dostarczy wszystkie wyżej wymienione. </t>
  </si>
  <si>
    <t>● w przypadku szacowania ilości testów należy uwzględniać daty ważności odczynników tak, aby obejmowały cały okres trwania umowy</t>
  </si>
  <si>
    <t>● w przypadku braku terminowych dostaw odczynników czy elementów zużywalnych, akcesoriów, płynów myjących i konserwujących Zamawiający może rozwiązać umowę w trybie natychmiastowym.</t>
  </si>
  <si>
    <t>● w przypadku powtarzających się dwóch kolejnych awarii w czasie kwartału, powodujących brak możliwości zachowania ciągłości badań (czas przestoju powyżej pięciu godzin). Dostawca wymieni analizator na własny koszt w terminie do 3 dni od ostateniego terminu awarii.</t>
  </si>
  <si>
    <t xml:space="preserve">● dostawca pokryje również koszty odczynników, kalibratorów, materiałów kontrolnych oraz części zużywalnych potrzebnych do skonfigurowania dostarczonego analizatora biochemicznego w miejscu Zamawiającego. </t>
  </si>
  <si>
    <r>
      <t xml:space="preserve">Program kontroli jakości </t>
    </r>
    <r>
      <rPr>
        <b/>
        <sz val="10"/>
        <color rgb="FF000000"/>
        <rFont val="Arial"/>
        <family val="2"/>
        <charset val="238"/>
      </rPr>
      <t>Standlab lub równoważny</t>
    </r>
    <r>
      <rPr>
        <sz val="10"/>
        <color rgb="FF000000"/>
        <rFont val="Arial"/>
        <family val="2"/>
        <charset val="238"/>
      </rPr>
      <t xml:space="preserve"> dla parametrów biochemicznych - na koszt Dostawcy</t>
    </r>
  </si>
  <si>
    <r>
      <t xml:space="preserve">W przypadku awarii trwającej dłużej niż 24 godziny - dotyczy: całego panelu badań, dostawca pokryje koszty badań wykonanych w innym laboratorium wskazanym przez zamawiającego na podstawie przedstawionej faktury oraz koszty transportu badań. </t>
    </r>
    <r>
      <rPr>
        <b/>
        <sz val="10"/>
        <color rgb="FF000000"/>
        <rFont val="Arial"/>
        <family val="2"/>
        <charset val="238"/>
      </rPr>
      <t>Wykonawca</t>
    </r>
    <r>
      <rPr>
        <sz val="10"/>
        <color rgb="FF000000"/>
        <rFont val="Arial"/>
        <family val="2"/>
        <charset val="238"/>
      </rPr>
      <t xml:space="preserve"> przedstawi warunki umowy </t>
    </r>
    <r>
      <rPr>
        <b/>
        <sz val="10"/>
        <color rgb="FF000000"/>
        <rFont val="Arial"/>
        <family val="2"/>
        <charset val="238"/>
      </rPr>
      <t>(do 3 tygodni od podpisania umowy</t>
    </r>
    <r>
      <rPr>
        <sz val="10"/>
        <color rgb="FF000000"/>
        <rFont val="Arial"/>
        <family val="2"/>
        <charset val="238"/>
      </rPr>
      <t>) ze wskazanym przez zamawiającego MLD dotyczące wykonywania badań. W umowach zawarte będą warunki szczegółowe: zasady pobierania materiału, czas od pobrania materiału do dostarczenia wyniku, warunki transportu, kompetencje i uprawnienia osób wykonujących badania oraz wskazanie osób odpowiedzialnych za transport materiału.</t>
    </r>
  </si>
  <si>
    <r>
      <t xml:space="preserve">Zakres liniowości próbki bez wstępnego rozcieńczenia:
· </t>
    </r>
    <r>
      <rPr>
        <b/>
        <sz val="10"/>
        <color rgb="FF000000"/>
        <rFont val="Arial"/>
        <family val="2"/>
        <charset val="238"/>
      </rPr>
      <t>RBC</t>
    </r>
    <r>
      <rPr>
        <sz val="10"/>
        <color rgb="FF000000"/>
        <rFont val="Arial"/>
        <family val="2"/>
        <charset val="238"/>
      </rPr>
      <t xml:space="preserve"> min do 8 mln/l
· </t>
    </r>
    <r>
      <rPr>
        <b/>
        <sz val="10"/>
        <color rgb="FF000000"/>
        <rFont val="Arial"/>
        <family val="2"/>
        <charset val="238"/>
      </rPr>
      <t xml:space="preserve">WBC </t>
    </r>
    <r>
      <rPr>
        <sz val="10"/>
        <color rgb="FF000000"/>
        <rFont val="Arial"/>
        <family val="2"/>
        <charset val="238"/>
      </rPr>
      <t xml:space="preserve">min 0-300 tys /l
· </t>
    </r>
    <r>
      <rPr>
        <b/>
        <sz val="10"/>
        <color rgb="FF000000"/>
        <rFont val="Arial"/>
        <family val="2"/>
        <charset val="238"/>
      </rPr>
      <t>PLT</t>
    </r>
    <r>
      <rPr>
        <sz val="10"/>
        <color rgb="FF000000"/>
        <rFont val="Arial"/>
        <family val="2"/>
        <charset val="238"/>
      </rPr>
      <t xml:space="preserve"> min 0 do 4 mln /l
· </t>
    </r>
    <r>
      <rPr>
        <b/>
        <sz val="10"/>
        <color rgb="FF000000"/>
        <rFont val="Arial"/>
        <family val="2"/>
        <charset val="238"/>
      </rPr>
      <t>HGB</t>
    </r>
    <r>
      <rPr>
        <sz val="10"/>
        <color rgb="FF000000"/>
        <rFont val="Arial"/>
        <family val="2"/>
        <charset val="238"/>
      </rPr>
      <t xml:space="preserve"> do 26 g/l</t>
    </r>
  </si>
  <si>
    <r>
      <t xml:space="preserve">Dostarczenie w ramach kontraktu </t>
    </r>
    <r>
      <rPr>
        <b/>
        <sz val="10"/>
        <color rgb="FF000000"/>
        <rFont val="Arial"/>
        <family val="2"/>
        <charset val="238"/>
      </rPr>
      <t>1x do roku kontrola zewnątrzlaboratoryjna badania ogólnego moczu – kontrola pasków i badania mikroskopowego osadu moczu.</t>
    </r>
  </si>
  <si>
    <r>
      <t>Dostarczenie w ramach kontraktu -</t>
    </r>
    <r>
      <rPr>
        <b/>
        <sz val="10"/>
        <color rgb="FF000000"/>
        <rFont val="Arial"/>
        <family val="2"/>
        <charset val="238"/>
      </rPr>
      <t>1x do roku kontrola zewnątrzlaboratoryjna  - materiał kontrolny -ilościowe oznaczenie składników biochemicznych w moczu.</t>
    </r>
  </si>
  <si>
    <r>
      <rPr>
        <b/>
        <sz val="10"/>
        <color rgb="FF000000"/>
        <rFont val="Arial"/>
        <family val="2"/>
        <charset val="238"/>
      </rPr>
      <t>Kwota
VAT</t>
    </r>
  </si>
  <si>
    <t>Zakup i sukcesywna dostawa szybkich testów kasetkowych</t>
  </si>
  <si>
    <r>
      <rPr>
        <b/>
        <sz val="10"/>
        <color rgb="FF000000"/>
        <rFont val="Arial"/>
        <family val="2"/>
        <charset val="238"/>
      </rPr>
      <t xml:space="preserve">Mononukleoza </t>
    </r>
    <r>
      <rPr>
        <sz val="10"/>
        <color rgb="FF000000"/>
        <rFont val="Arial"/>
        <family val="2"/>
        <charset val="238"/>
      </rPr>
      <t xml:space="preserve">- membranowy test immunologiczny do szybkiego i jakościowego wykrywania przeciwciał IgM przeciw wirusowi Epstein-Barr (EBV) we krwi pełnej, surowicy lub osoczu. </t>
    </r>
  </si>
  <si>
    <r>
      <rPr>
        <b/>
        <sz val="10"/>
        <color rgb="FF000000"/>
        <rFont val="Arial"/>
        <family val="2"/>
        <charset val="238"/>
      </rPr>
      <t>Giardia lamblia</t>
    </r>
    <r>
      <rPr>
        <sz val="10"/>
        <color rgb="FF000000"/>
        <rFont val="Arial"/>
        <family val="2"/>
        <charset val="238"/>
      </rPr>
      <t xml:space="preserve"> – antygen w kale - jakościowy test immunochromatograficzny do  wykrywania antygenów Giardia lamblia (cysty Giardia lamblia)</t>
    </r>
  </si>
  <si>
    <r>
      <rPr>
        <b/>
        <sz val="10"/>
        <color rgb="FF000000"/>
        <rFont val="Arial"/>
        <family val="2"/>
        <charset val="238"/>
      </rPr>
      <t>Krew utajona w kale</t>
    </r>
    <r>
      <rPr>
        <sz val="10"/>
        <color rgb="FF000000"/>
        <rFont val="Arial"/>
        <family val="2"/>
        <charset val="238"/>
      </rPr>
      <t xml:space="preserve"> – immunochromatograficzny, test kasetkowy do detekcji ludzkiej hemoglobiny w próbkach kału</t>
    </r>
  </si>
  <si>
    <r>
      <rPr>
        <b/>
        <sz val="10"/>
        <color rgb="FF000000"/>
        <rFont val="Arial"/>
        <family val="2"/>
        <charset val="238"/>
      </rPr>
      <t>Helicobacter pylori</t>
    </r>
    <r>
      <rPr>
        <sz val="10"/>
        <color rgb="FF000000"/>
        <rFont val="Arial"/>
        <family val="2"/>
        <charset val="238"/>
      </rPr>
      <t xml:space="preserve"> – antygen w kale - test kasetkowy  immunochromatograficzny do jakościowego wykrywania </t>
    </r>
    <r>
      <rPr>
        <b/>
        <sz val="10"/>
        <color rgb="FF000000"/>
        <rFont val="Arial"/>
        <family val="2"/>
        <charset val="238"/>
      </rPr>
      <t>antygenów H. pylori</t>
    </r>
    <r>
      <rPr>
        <sz val="10"/>
        <color rgb="FF000000"/>
        <rFont val="Arial"/>
        <family val="2"/>
        <charset val="238"/>
      </rPr>
      <t xml:space="preserve"> w kale.</t>
    </r>
  </si>
  <si>
    <r>
      <rPr>
        <b/>
        <sz val="10"/>
        <color rgb="FF000000"/>
        <rFont val="Arial"/>
        <family val="2"/>
        <charset val="238"/>
      </rPr>
      <t>Clostridium difficile</t>
    </r>
    <r>
      <rPr>
        <sz val="10"/>
        <color rgb="FF000000"/>
        <rFont val="Arial"/>
        <family val="2"/>
        <charset val="238"/>
      </rPr>
      <t xml:space="preserve"> -Test kasetkowy do wykrywania toksyny A i B plus kontrola (+) i (-)</t>
    </r>
  </si>
  <si>
    <r>
      <rPr>
        <b/>
        <sz val="10"/>
        <color rgb="FF000000"/>
        <rFont val="Arial"/>
        <family val="2"/>
        <charset val="238"/>
      </rPr>
      <t xml:space="preserve">Kalprotektyna – </t>
    </r>
    <r>
      <rPr>
        <sz val="10"/>
        <color rgb="FF000000"/>
        <rFont val="Arial"/>
        <family val="2"/>
        <charset val="238"/>
      </rPr>
      <t>jakościowy, kasetkowy test immunochromatograficzny do wykrywania kalprotektyny w kale.</t>
    </r>
  </si>
  <si>
    <t>Zakup i sukcesywna dostawa odczynników i barwników chemicznych</t>
  </si>
  <si>
    <r>
      <t>Odczynnik Rosina do jakościowego oznaczania bilirubiny w moczu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(100 ml)</t>
    </r>
  </si>
  <si>
    <r>
      <t xml:space="preserve">RPR – Carbon jakościowy, półilościowy, bez wstępnego rozcieńczenia, zawiera kontrole (+) i (-), karty </t>
    </r>
    <r>
      <rPr>
        <b/>
        <sz val="10"/>
        <color rgb="FF000000"/>
        <rFont val="Arial"/>
        <family val="2"/>
        <charset val="238"/>
      </rPr>
      <t>test lateksowy</t>
    </r>
  </si>
  <si>
    <r>
      <rPr>
        <b/>
        <sz val="10"/>
        <color rgb="FF000000"/>
        <rFont val="Arial1"/>
        <charset val="238"/>
      </rPr>
      <t>Kwota
VAT</t>
    </r>
  </si>
  <si>
    <t xml:space="preserve">Zakup i sukcesywna dostawa szybkich testów lateksowych </t>
  </si>
  <si>
    <t>Probówki plastikowe, zamknięte z trójwymiarowym filtrem, eliminującym tłuszcz, bez konieczności stosowania octanu etylu, separującym jaja larwy i cysty z kału.</t>
  </si>
  <si>
    <t>1000 szt</t>
  </si>
  <si>
    <t>Zakup i sukcesywna dostawa drobnego sprzętu laboratoryjnego – akcesoria analityka ogólna</t>
  </si>
  <si>
    <r>
      <rPr>
        <b/>
        <sz val="11"/>
        <color rgb="FF000000"/>
        <rFont val="Arial"/>
        <family val="2"/>
        <charset val="238"/>
      </rPr>
      <t>Kwota
VAT</t>
    </r>
  </si>
  <si>
    <t>Oferent zobowiązany jest dostarczyć bezpłatnie próbki, celem  weryfikacji jakości .   Próbki minimum   2 sztuki asortymentu.  Próbki nie podlegają zwrotowi do oferenta.</t>
  </si>
  <si>
    <t>Metodyki, ulotki i karty charakterystyk wydrukowane i zbindowane - dostarczone do tygodnia od podpisania umowy.</t>
  </si>
  <si>
    <t>Uwaga:</t>
  </si>
  <si>
    <t>1.      Użytkownik zastrzega sobie prawo do nie wykorzystania całkowitej ilości oferowanych w przetargu testów, kalibratorów i kontroli oraz części zużywalnych i innych.</t>
  </si>
  <si>
    <t>2.      W przypadku udowodnionego niedoszacowania Wykonawca zobowiązuje się dostarczyć nieodpłatnie niedoszacowane pozycje z oferty cenowej.</t>
  </si>
  <si>
    <t>Przystąpienie do naprawy aparatu w ciągu 24 godzin od zgłoszenia awarii niezależnie od dnia tygodnia. W przypadku awarii trwającej dłużej niż 48 godziny firma dostarczy analizator zastępczy o identycznych parametrach technicznych.</t>
  </si>
  <si>
    <t>Przystąpienie do naprawy w ciągu 24 godzin od zgłoszenia awarii niezależnie od dnia tygodnia. W przypadku braku możliwości usunięcia usterki w ciągu 48 godz. Dostawca zobowiązuje się dostrczyć na swój koszt analizator o nie gorszych parametrach na czas naprawy</t>
  </si>
  <si>
    <r>
      <t xml:space="preserve">Zewnętrzna kontrola jakości wyników badań dotycząca: ALB, AMYL, ALP, ALT, AST, ASO, TP, TBIL, CK, CHOL, HDL, LDL, CRP, PHOS, GGTP, GLU, CREA, UA, UREA, MG, TRIG, RF, CA, FE, LDH, LIPAZA, HbA1C, Na, K, Cl z częstotliwością 12 razy w roku przez cały okres trwania umowy - na koszt </t>
    </r>
    <r>
      <rPr>
        <b/>
        <sz val="10"/>
        <color indexed="8"/>
        <rFont val="Arial"/>
        <family val="2"/>
        <charset val="238"/>
      </rPr>
      <t>Dostawcy.</t>
    </r>
    <r>
      <rPr>
        <sz val="10"/>
        <color indexed="8"/>
        <rFont val="Arial"/>
        <family val="2"/>
        <charset val="238"/>
      </rPr>
      <t xml:space="preserve"> </t>
    </r>
  </si>
  <si>
    <t>Zapewnienie zewnętrznego programu kontroli jakości na koszt Dostawcy przez cały czas trwania umowy: badanie morfologii krwi - 12 razy w roku i 5-częściowe różnicowanie leukocytów minimum 3 razy w roku, rozmaz krwi obwodowej z różnicowaniem leukocytów min. 2 razy w roku z możliwością uzyskania certyfikatu.</t>
  </si>
  <si>
    <t>Dostarczenie, zainstalowanie analizatora  i przeszkolenie personelu PDL (udokumentowane certyfikatami) w zakresie obsługi analizatora w ciągu 2 tygodni od chwili podpisania umowy.</t>
  </si>
  <si>
    <t>Przystąpienie do naprawy w ciągu 24 h od zgłoszenia awarii. W przypadku niesprawności analizatora dłuższej niż 48 godzin od chwili przyjazdu serwisu zapewnienie równoważnego aparatu zastępczego skonfigurowanego z systemem informatycznym LIS.</t>
  </si>
  <si>
    <t>DHEA-S</t>
  </si>
  <si>
    <t>PTH</t>
  </si>
  <si>
    <t>Zapewnienie zewnętrznego programu kontroli jakości Labquality na koszt Dostawcy przez cały czas trwania umowy na wszystkie z oferowanych badań min. 2 razy w roku z możliwością uzyskania certyfikatu.</t>
  </si>
  <si>
    <t>Zadanie nr 1</t>
  </si>
  <si>
    <t>Zadanie nr 2</t>
  </si>
  <si>
    <t>Zadanie nr 3</t>
  </si>
  <si>
    <t>Ilość badań na okres 24 m-cy</t>
  </si>
  <si>
    <t>Glukoza w moczu/PMR</t>
  </si>
  <si>
    <t>Białko w moczu/PMR</t>
  </si>
  <si>
    <t>Możliwość zgłaszania awarii przez 5 dni w tygodniu (poniedziałek - piątek).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</si>
</sst>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[$-415]General"/>
    <numFmt numFmtId="167" formatCode="#,##0.0000&quot; zł&quot;"/>
    <numFmt numFmtId="168" formatCode="#,##0.00&quot; zł&quot;"/>
    <numFmt numFmtId="169" formatCode="&quot; &quot;#,##0.00&quot; zł &quot;;&quot;-&quot;#,##0.00&quot; zł &quot;;&quot; -&quot;#&quot; zł &quot;"/>
    <numFmt numFmtId="170" formatCode="#,##0.00&quot; &quot;[$zł-415];[Red]&quot;-&quot;#,##0.00&quot; &quot;[$zł-415]"/>
  </numFmts>
  <fonts count="16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b/>
      <sz val="10"/>
      <color rgb="FF000000"/>
      <name val="Arial1"/>
      <charset val="238"/>
    </font>
    <font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7E4BD"/>
        <bgColor rgb="FFD7E4BD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9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7" fillId="0" borderId="0" applyNumberFormat="0" applyBorder="0" applyProtection="0"/>
    <xf numFmtId="0" fontId="9" fillId="0" borderId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170" fontId="12" fillId="0" borderId="0" applyBorder="0" applyProtection="0"/>
  </cellStyleXfs>
  <cellXfs count="310">
    <xf numFmtId="0" fontId="0" fillId="0" borderId="0" xfId="0" applyFont="1" applyAlignment="1"/>
    <xf numFmtId="0" fontId="2" fillId="2" borderId="2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/>
    <xf numFmtId="165" fontId="2" fillId="2" borderId="3" xfId="0" applyNumberFormat="1" applyFont="1" applyFill="1" applyBorder="1" applyAlignment="1"/>
    <xf numFmtId="165" fontId="3" fillId="3" borderId="3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/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49" fontId="2" fillId="2" borderId="2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0" fontId="3" fillId="0" borderId="0" xfId="0" applyFont="1" applyAlignment="1"/>
    <xf numFmtId="49" fontId="2" fillId="2" borderId="15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/>
    <xf numFmtId="0" fontId="3" fillId="2" borderId="12" xfId="0" applyFont="1" applyFill="1" applyBorder="1" applyAlignment="1"/>
    <xf numFmtId="0" fontId="3" fillId="2" borderId="19" xfId="0" applyFont="1" applyFill="1" applyBorder="1" applyAlignment="1"/>
    <xf numFmtId="0" fontId="3" fillId="2" borderId="14" xfId="0" applyFont="1" applyFill="1" applyBorder="1" applyAlignment="1"/>
    <xf numFmtId="0" fontId="3" fillId="2" borderId="2" xfId="0" applyFont="1" applyFill="1" applyBorder="1" applyAlignment="1"/>
    <xf numFmtId="0" fontId="3" fillId="2" borderId="1" xfId="0" applyFont="1" applyFill="1" applyBorder="1" applyAlignment="1"/>
    <xf numFmtId="49" fontId="3" fillId="2" borderId="3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/>
    <xf numFmtId="49" fontId="3" fillId="2" borderId="3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0" fontId="3" fillId="2" borderId="27" xfId="0" applyFont="1" applyFill="1" applyBorder="1" applyAlignment="1"/>
    <xf numFmtId="49" fontId="3" fillId="2" borderId="1" xfId="0" applyNumberFormat="1" applyFont="1" applyFill="1" applyBorder="1" applyAlignment="1"/>
    <xf numFmtId="0" fontId="3" fillId="0" borderId="0" xfId="0" applyNumberFormat="1" applyFont="1" applyAlignment="1"/>
    <xf numFmtId="49" fontId="3" fillId="2" borderId="3" xfId="0" applyNumberFormat="1" applyFont="1" applyFill="1" applyBorder="1" applyAlignment="1">
      <alignment vertical="center" wrapText="1"/>
    </xf>
    <xf numFmtId="165" fontId="3" fillId="2" borderId="25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wrapText="1"/>
    </xf>
    <xf numFmtId="49" fontId="2" fillId="2" borderId="26" xfId="0" applyNumberFormat="1" applyFont="1" applyFill="1" applyBorder="1" applyAlignment="1">
      <alignment vertical="center" wrapText="1"/>
    </xf>
    <xf numFmtId="165" fontId="3" fillId="2" borderId="26" xfId="0" applyNumberFormat="1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/>
    </xf>
    <xf numFmtId="165" fontId="3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Alignment="1"/>
    <xf numFmtId="0" fontId="3" fillId="0" borderId="10" xfId="0" applyNumberFormat="1" applyFont="1" applyBorder="1" applyAlignment="1">
      <alignment wrapText="1"/>
    </xf>
    <xf numFmtId="165" fontId="3" fillId="2" borderId="3" xfId="0" applyNumberFormat="1" applyFont="1" applyFill="1" applyBorder="1" applyAlignment="1"/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3" fillId="0" borderId="12" xfId="0" applyFont="1" applyBorder="1" applyAlignment="1"/>
    <xf numFmtId="0" fontId="3" fillId="0" borderId="21" xfId="0" applyFont="1" applyBorder="1" applyAlignment="1"/>
    <xf numFmtId="0" fontId="3" fillId="0" borderId="10" xfId="0" applyFont="1" applyBorder="1" applyAlignment="1"/>
    <xf numFmtId="0" fontId="3" fillId="0" borderId="16" xfId="0" applyNumberFormat="1" applyFont="1" applyBorder="1" applyAlignment="1"/>
    <xf numFmtId="0" fontId="3" fillId="0" borderId="32" xfId="0" applyNumberFormat="1" applyFont="1" applyBorder="1" applyAlignment="1"/>
    <xf numFmtId="0" fontId="3" fillId="0" borderId="33" xfId="0" applyNumberFormat="1" applyFont="1" applyBorder="1" applyAlignment="1"/>
    <xf numFmtId="0" fontId="3" fillId="0" borderId="34" xfId="0" applyNumberFormat="1" applyFont="1" applyBorder="1" applyAlignment="1"/>
    <xf numFmtId="0" fontId="3" fillId="0" borderId="0" xfId="0" applyNumberFormat="1" applyFont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165" fontId="3" fillId="3" borderId="10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5" fontId="2" fillId="3" borderId="10" xfId="0" applyNumberFormat="1" applyFont="1" applyFill="1" applyBorder="1" applyAlignment="1">
      <alignment horizontal="right" vertical="center"/>
    </xf>
    <xf numFmtId="49" fontId="2" fillId="2" borderId="15" xfId="0" applyNumberFormat="1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0" fontId="3" fillId="2" borderId="26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wrapText="1"/>
    </xf>
    <xf numFmtId="49" fontId="4" fillId="4" borderId="10" xfId="3" applyNumberFormat="1" applyFont="1" applyFill="1" applyBorder="1" applyAlignment="1" applyProtection="1">
      <alignment vertical="center" wrapText="1"/>
    </xf>
    <xf numFmtId="49" fontId="4" fillId="4" borderId="10" xfId="3" applyNumberFormat="1" applyFont="1" applyFill="1" applyBorder="1" applyAlignment="1" applyProtection="1">
      <alignment horizontal="justify" vertical="center" wrapText="1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4" fillId="0" borderId="10" xfId="3" applyNumberFormat="1" applyFont="1" applyFill="1" applyBorder="1" applyAlignment="1" applyProtection="1">
      <alignment vertical="center" wrapText="1"/>
    </xf>
    <xf numFmtId="166" fontId="4" fillId="0" borderId="10" xfId="3" applyNumberFormat="1" applyFont="1" applyFill="1" applyBorder="1" applyAlignment="1" applyProtection="1">
      <alignment wrapText="1"/>
    </xf>
    <xf numFmtId="166" fontId="4" fillId="0" borderId="10" xfId="3" applyNumberFormat="1" applyFont="1" applyFill="1" applyBorder="1" applyAlignment="1" applyProtection="1">
      <alignment horizontal="justify" vertical="center"/>
    </xf>
    <xf numFmtId="166" fontId="4" fillId="0" borderId="10" xfId="3" applyNumberFormat="1" applyFont="1" applyFill="1" applyBorder="1" applyAlignment="1" applyProtection="1">
      <alignment vertical="center"/>
    </xf>
    <xf numFmtId="0" fontId="3" fillId="0" borderId="10" xfId="0" applyNumberFormat="1" applyFont="1" applyBorder="1" applyAlignment="1">
      <alignment horizontal="center" vertical="center"/>
    </xf>
    <xf numFmtId="49" fontId="4" fillId="4" borderId="10" xfId="3" applyNumberFormat="1" applyFont="1" applyFill="1" applyBorder="1" applyAlignment="1" applyProtection="1">
      <alignment horizontal="left" vertical="center" wrapText="1"/>
    </xf>
    <xf numFmtId="49" fontId="5" fillId="4" borderId="10" xfId="3" applyNumberFormat="1" applyFont="1" applyFill="1" applyBorder="1" applyAlignment="1" applyProtection="1">
      <alignment horizontal="left" vertical="center" wrapText="1"/>
    </xf>
    <xf numFmtId="166" fontId="8" fillId="4" borderId="42" xfId="3" applyNumberFormat="1" applyFont="1" applyFill="1" applyBorder="1" applyAlignment="1" applyProtection="1">
      <alignment horizontal="center"/>
    </xf>
    <xf numFmtId="166" fontId="5" fillId="4" borderId="43" xfId="3" applyNumberFormat="1" applyFont="1" applyFill="1" applyBorder="1" applyAlignment="1" applyProtection="1">
      <alignment horizontal="right"/>
    </xf>
    <xf numFmtId="166" fontId="8" fillId="4" borderId="40" xfId="3" applyNumberFormat="1" applyFont="1" applyFill="1" applyBorder="1" applyAlignment="1" applyProtection="1">
      <alignment horizontal="center"/>
    </xf>
    <xf numFmtId="166" fontId="8" fillId="4" borderId="44" xfId="3" applyNumberFormat="1" applyFont="1" applyFill="1" applyBorder="1" applyAlignment="1" applyProtection="1">
      <alignment horizontal="center"/>
    </xf>
    <xf numFmtId="166" fontId="8" fillId="4" borderId="42" xfId="3" applyNumberFormat="1" applyFont="1" applyFill="1" applyBorder="1" applyAlignment="1" applyProtection="1">
      <alignment horizontal="right"/>
    </xf>
    <xf numFmtId="166" fontId="8" fillId="4" borderId="45" xfId="3" applyNumberFormat="1" applyFont="1" applyFill="1" applyBorder="1" applyAlignment="1" applyProtection="1">
      <alignment horizontal="center"/>
    </xf>
    <xf numFmtId="166" fontId="5" fillId="4" borderId="40" xfId="3" applyNumberFormat="1" applyFont="1" applyFill="1" applyBorder="1" applyAlignment="1" applyProtection="1">
      <alignment horizontal="center"/>
    </xf>
    <xf numFmtId="49" fontId="10" fillId="4" borderId="10" xfId="3" applyNumberFormat="1" applyFont="1" applyFill="1" applyBorder="1" applyAlignment="1" applyProtection="1">
      <alignment horizontal="center" vertical="center" wrapText="1"/>
    </xf>
    <xf numFmtId="49" fontId="8" fillId="4" borderId="10" xfId="3" applyNumberFormat="1" applyFont="1" applyFill="1" applyBorder="1" applyAlignment="1" applyProtection="1">
      <alignment horizontal="center" vertical="center" wrapText="1"/>
    </xf>
    <xf numFmtId="49" fontId="5" fillId="4" borderId="10" xfId="3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166" fontId="5" fillId="4" borderId="0" xfId="3" applyNumberFormat="1" applyFont="1" applyFill="1" applyBorder="1" applyAlignment="1" applyProtection="1">
      <alignment horizontal="center" vertical="center"/>
    </xf>
    <xf numFmtId="166" fontId="5" fillId="4" borderId="51" xfId="3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/>
    <xf numFmtId="0" fontId="3" fillId="0" borderId="0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/>
    <xf numFmtId="164" fontId="3" fillId="2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/>
    <xf numFmtId="0" fontId="2" fillId="2" borderId="3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49" fontId="2" fillId="2" borderId="3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/>
    <xf numFmtId="0" fontId="3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/>
    <xf numFmtId="0" fontId="3" fillId="2" borderId="1" xfId="0" applyNumberFormat="1" applyFont="1" applyFill="1" applyBorder="1" applyAlignment="1"/>
    <xf numFmtId="0" fontId="3" fillId="2" borderId="6" xfId="0" applyFont="1" applyFill="1" applyBorder="1" applyAlignment="1">
      <alignment vertical="center"/>
    </xf>
    <xf numFmtId="49" fontId="2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/>
    <xf numFmtId="165" fontId="3" fillId="3" borderId="3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right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49" fontId="3" fillId="2" borderId="3" xfId="0" applyNumberFormat="1" applyFont="1" applyFill="1" applyBorder="1" applyAlignment="1"/>
    <xf numFmtId="165" fontId="2" fillId="3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5" fillId="4" borderId="39" xfId="3" applyNumberFormat="1" applyFont="1" applyFill="1" applyBorder="1" applyAlignment="1" applyProtection="1">
      <alignment horizontal="center"/>
    </xf>
    <xf numFmtId="166" fontId="5" fillId="4" borderId="39" xfId="3" applyNumberFormat="1" applyFont="1" applyFill="1" applyBorder="1" applyAlignment="1" applyProtection="1">
      <alignment horizontal="center"/>
    </xf>
    <xf numFmtId="0" fontId="4" fillId="0" borderId="0" xfId="3" applyFont="1" applyFill="1" applyAlignment="1" applyProtection="1"/>
    <xf numFmtId="166" fontId="5" fillId="4" borderId="42" xfId="3" applyNumberFormat="1" applyFont="1" applyFill="1" applyBorder="1" applyAlignment="1" applyProtection="1">
      <alignment horizontal="center"/>
    </xf>
    <xf numFmtId="166" fontId="5" fillId="4" borderId="44" xfId="3" applyNumberFormat="1" applyFont="1" applyFill="1" applyBorder="1" applyAlignment="1" applyProtection="1">
      <alignment horizontal="center"/>
    </xf>
    <xf numFmtId="166" fontId="5" fillId="4" borderId="42" xfId="3" applyNumberFormat="1" applyFont="1" applyFill="1" applyBorder="1" applyAlignment="1" applyProtection="1">
      <alignment horizontal="right"/>
    </xf>
    <xf numFmtId="166" fontId="5" fillId="4" borderId="45" xfId="3" applyNumberFormat="1" applyFont="1" applyFill="1" applyBorder="1" applyAlignment="1" applyProtection="1">
      <alignment horizontal="center"/>
    </xf>
    <xf numFmtId="49" fontId="5" fillId="4" borderId="42" xfId="3" applyNumberFormat="1" applyFont="1" applyFill="1" applyBorder="1" applyAlignment="1" applyProtection="1">
      <alignment horizontal="center"/>
    </xf>
    <xf numFmtId="49" fontId="4" fillId="4" borderId="10" xfId="3" applyNumberFormat="1" applyFont="1" applyFill="1" applyBorder="1" applyAlignment="1" applyProtection="1">
      <alignment horizontal="center" vertical="center" wrapText="1"/>
    </xf>
    <xf numFmtId="166" fontId="4" fillId="4" borderId="47" xfId="3" applyNumberFormat="1" applyFont="1" applyFill="1" applyBorder="1" applyAlignment="1" applyProtection="1">
      <alignment horizontal="center" vertical="center"/>
    </xf>
    <xf numFmtId="49" fontId="4" fillId="4" borderId="10" xfId="3" applyNumberFormat="1" applyFont="1" applyFill="1" applyBorder="1" applyAlignment="1" applyProtection="1">
      <alignment horizontal="center" vertical="center"/>
    </xf>
    <xf numFmtId="167" fontId="4" fillId="4" borderId="10" xfId="3" applyNumberFormat="1" applyFont="1" applyFill="1" applyBorder="1" applyAlignment="1" applyProtection="1">
      <alignment horizontal="center" vertical="center"/>
    </xf>
    <xf numFmtId="168" fontId="4" fillId="5" borderId="10" xfId="3" applyNumberFormat="1" applyFont="1" applyFill="1" applyBorder="1" applyAlignment="1" applyProtection="1">
      <alignment horizontal="center" vertical="center"/>
    </xf>
    <xf numFmtId="168" fontId="4" fillId="4" borderId="10" xfId="3" applyNumberFormat="1" applyFont="1" applyFill="1" applyBorder="1" applyAlignment="1" applyProtection="1">
      <alignment horizontal="center" vertical="center"/>
    </xf>
    <xf numFmtId="169" fontId="4" fillId="4" borderId="10" xfId="3" applyNumberFormat="1" applyFont="1" applyFill="1" applyBorder="1" applyAlignment="1" applyProtection="1">
      <alignment horizontal="center" vertical="center"/>
    </xf>
    <xf numFmtId="166" fontId="4" fillId="4" borderId="10" xfId="3" applyNumberFormat="1" applyFont="1" applyFill="1" applyBorder="1" applyAlignment="1" applyProtection="1">
      <alignment horizontal="center" vertical="center"/>
    </xf>
    <xf numFmtId="169" fontId="5" fillId="4" borderId="10" xfId="3" applyNumberFormat="1" applyFont="1" applyFill="1" applyBorder="1" applyAlignment="1" applyProtection="1">
      <alignment vertical="center"/>
    </xf>
    <xf numFmtId="169" fontId="5" fillId="4" borderId="0" xfId="3" applyNumberFormat="1" applyFont="1" applyFill="1" applyBorder="1" applyAlignment="1" applyProtection="1">
      <alignment vertical="center"/>
    </xf>
    <xf numFmtId="169" fontId="4" fillId="4" borderId="46" xfId="3" applyNumberFormat="1" applyFont="1" applyFill="1" applyBorder="1" applyAlignment="1" applyProtection="1">
      <alignment vertical="center"/>
    </xf>
    <xf numFmtId="166" fontId="4" fillId="0" borderId="0" xfId="3" applyNumberFormat="1" applyFont="1" applyFill="1" applyAlignment="1" applyProtection="1"/>
    <xf numFmtId="169" fontId="4" fillId="4" borderId="39" xfId="3" applyNumberFormat="1" applyFont="1" applyFill="1" applyBorder="1" applyAlignment="1" applyProtection="1">
      <alignment vertical="center"/>
    </xf>
    <xf numFmtId="0" fontId="4" fillId="0" borderId="0" xfId="4" applyFont="1"/>
    <xf numFmtId="0" fontId="4" fillId="0" borderId="47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left" vertical="center" wrapText="1"/>
    </xf>
    <xf numFmtId="0" fontId="4" fillId="0" borderId="10" xfId="4" applyFont="1" applyBorder="1" applyAlignment="1">
      <alignment horizontal="left" vertical="center" wrapText="1"/>
    </xf>
    <xf numFmtId="0" fontId="5" fillId="0" borderId="10" xfId="4" applyFont="1" applyBorder="1" applyAlignment="1">
      <alignment horizontal="center" vertical="center"/>
    </xf>
    <xf numFmtId="0" fontId="5" fillId="0" borderId="10" xfId="4" applyFont="1" applyBorder="1"/>
    <xf numFmtId="168" fontId="5" fillId="3" borderId="10" xfId="4" applyNumberFormat="1" applyFont="1" applyFill="1" applyBorder="1" applyAlignment="1">
      <alignment horizontal="center" vertical="center"/>
    </xf>
    <xf numFmtId="168" fontId="5" fillId="0" borderId="10" xfId="4" applyNumberFormat="1" applyFont="1" applyFill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11" xfId="4" applyFont="1" applyBorder="1"/>
    <xf numFmtId="168" fontId="5" fillId="0" borderId="0" xfId="4" applyNumberFormat="1" applyFont="1" applyFill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10" xfId="4" applyFont="1" applyBorder="1" applyAlignment="1">
      <alignment horizontal="left" vertical="center"/>
    </xf>
    <xf numFmtId="3" fontId="4" fillId="0" borderId="10" xfId="4" applyNumberFormat="1" applyFont="1" applyBorder="1" applyAlignment="1">
      <alignment horizontal="center" vertical="center"/>
    </xf>
    <xf numFmtId="165" fontId="4" fillId="0" borderId="10" xfId="4" applyNumberFormat="1" applyFont="1" applyBorder="1" applyAlignment="1">
      <alignment horizontal="center" vertical="center"/>
    </xf>
    <xf numFmtId="165" fontId="4" fillId="3" borderId="10" xfId="4" applyNumberFormat="1" applyFont="1" applyFill="1" applyBorder="1" applyAlignment="1">
      <alignment horizontal="center" vertical="center"/>
    </xf>
    <xf numFmtId="0" fontId="4" fillId="0" borderId="10" xfId="4" applyFont="1" applyBorder="1"/>
    <xf numFmtId="165" fontId="4" fillId="0" borderId="10" xfId="4" applyNumberFormat="1" applyFont="1" applyBorder="1"/>
    <xf numFmtId="165" fontId="5" fillId="3" borderId="10" xfId="4" applyNumberFormat="1" applyFont="1" applyFill="1" applyBorder="1" applyAlignment="1">
      <alignment horizontal="center" vertical="center"/>
    </xf>
    <xf numFmtId="165" fontId="5" fillId="0" borderId="10" xfId="4" applyNumberFormat="1" applyFont="1" applyFill="1" applyBorder="1" applyAlignment="1">
      <alignment horizontal="center" vertical="center"/>
    </xf>
    <xf numFmtId="170" fontId="4" fillId="0" borderId="0" xfId="4" applyNumberFormat="1" applyFont="1"/>
    <xf numFmtId="0" fontId="5" fillId="0" borderId="0" xfId="4" applyFont="1"/>
    <xf numFmtId="166" fontId="5" fillId="4" borderId="51" xfId="3" applyNumberFormat="1" applyFont="1" applyFill="1" applyBorder="1" applyAlignment="1" applyProtection="1">
      <alignment horizontal="center" vertical="center" wrapText="1"/>
    </xf>
    <xf numFmtId="166" fontId="5" fillId="4" borderId="0" xfId="3" applyNumberFormat="1" applyFont="1" applyFill="1" applyBorder="1" applyAlignment="1" applyProtection="1">
      <alignment horizontal="center" vertical="center" wrapText="1"/>
    </xf>
    <xf numFmtId="166" fontId="5" fillId="4" borderId="51" xfId="3" applyNumberFormat="1" applyFont="1" applyFill="1" applyBorder="1" applyAlignment="1" applyProtection="1">
      <alignment horizontal="center" wrapText="1"/>
    </xf>
    <xf numFmtId="166" fontId="5" fillId="4" borderId="0" xfId="3" applyNumberFormat="1" applyFont="1" applyFill="1" applyBorder="1" applyAlignment="1" applyProtection="1">
      <alignment horizontal="center" wrapText="1"/>
    </xf>
    <xf numFmtId="166" fontId="5" fillId="4" borderId="51" xfId="3" applyNumberFormat="1" applyFont="1" applyFill="1" applyBorder="1" applyAlignment="1" applyProtection="1"/>
    <xf numFmtId="166" fontId="5" fillId="4" borderId="0" xfId="3" applyNumberFormat="1" applyFont="1" applyFill="1" applyBorder="1" applyAlignment="1" applyProtection="1"/>
    <xf numFmtId="165" fontId="5" fillId="6" borderId="10" xfId="4" applyNumberFormat="1" applyFont="1" applyFill="1" applyBorder="1" applyAlignment="1">
      <alignment horizontal="center" vertical="center"/>
    </xf>
    <xf numFmtId="0" fontId="5" fillId="0" borderId="10" xfId="4" applyFont="1" applyBorder="1" applyAlignment="1">
      <alignment horizontal="center"/>
    </xf>
    <xf numFmtId="165" fontId="5" fillId="3" borderId="10" xfId="4" applyNumberFormat="1" applyFont="1" applyFill="1" applyBorder="1" applyAlignment="1">
      <alignment horizontal="center"/>
    </xf>
    <xf numFmtId="165" fontId="5" fillId="0" borderId="10" xfId="4" applyNumberFormat="1" applyFont="1" applyBorder="1" applyAlignment="1">
      <alignment horizontal="center"/>
    </xf>
    <xf numFmtId="0" fontId="13" fillId="0" borderId="0" xfId="4" applyFont="1"/>
    <xf numFmtId="165" fontId="5" fillId="0" borderId="10" xfId="4" applyNumberFormat="1" applyFont="1" applyBorder="1" applyAlignment="1">
      <alignment horizontal="center" vertical="center"/>
    </xf>
    <xf numFmtId="0" fontId="4" fillId="0" borderId="10" xfId="4" applyFont="1" applyBorder="1" applyAlignment="1">
      <alignment horizontal="center"/>
    </xf>
    <xf numFmtId="0" fontId="4" fillId="0" borderId="10" xfId="4" applyFont="1" applyBorder="1" applyAlignment="1">
      <alignment horizontal="left"/>
    </xf>
    <xf numFmtId="0" fontId="4" fillId="0" borderId="10" xfId="4" applyFont="1" applyBorder="1" applyAlignment="1">
      <alignment horizontal="left" wrapText="1"/>
    </xf>
    <xf numFmtId="0" fontId="4" fillId="0" borderId="10" xfId="4" applyFont="1" applyBorder="1" applyAlignment="1">
      <alignment horizontal="center" vertical="center" wrapText="1"/>
    </xf>
    <xf numFmtId="0" fontId="4" fillId="0" borderId="0" xfId="4" applyFont="1" applyAlignment="1">
      <alignment horizontal="center"/>
    </xf>
    <xf numFmtId="0" fontId="9" fillId="0" borderId="0" xfId="4" applyFont="1"/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wrapText="1"/>
    </xf>
    <xf numFmtId="166" fontId="14" fillId="4" borderId="43" xfId="3" applyNumberFormat="1" applyFont="1" applyFill="1" applyBorder="1" applyAlignment="1">
      <alignment horizontal="right"/>
    </xf>
    <xf numFmtId="166" fontId="14" fillId="4" borderId="40" xfId="3" applyNumberFormat="1" applyFont="1" applyFill="1" applyBorder="1" applyAlignment="1">
      <alignment horizontal="center"/>
    </xf>
    <xf numFmtId="166" fontId="14" fillId="4" borderId="44" xfId="3" applyNumberFormat="1" applyFont="1" applyFill="1" applyBorder="1" applyAlignment="1">
      <alignment horizontal="center"/>
    </xf>
    <xf numFmtId="166" fontId="14" fillId="4" borderId="42" xfId="3" applyNumberFormat="1" applyFont="1" applyFill="1" applyBorder="1" applyAlignment="1">
      <alignment horizontal="center"/>
    </xf>
    <xf numFmtId="166" fontId="14" fillId="4" borderId="42" xfId="3" applyNumberFormat="1" applyFont="1" applyFill="1" applyBorder="1" applyAlignment="1">
      <alignment horizontal="right"/>
    </xf>
    <xf numFmtId="166" fontId="14" fillId="4" borderId="45" xfId="3" applyNumberFormat="1" applyFont="1" applyFill="1" applyBorder="1" applyAlignment="1">
      <alignment horizontal="center"/>
    </xf>
    <xf numFmtId="166" fontId="14" fillId="4" borderId="51" xfId="3" applyNumberFormat="1" applyFont="1" applyFill="1" applyBorder="1" applyAlignment="1">
      <alignment horizontal="center" wrapText="1"/>
    </xf>
    <xf numFmtId="166" fontId="14" fillId="4" borderId="0" xfId="3" applyNumberFormat="1" applyFont="1" applyFill="1" applyBorder="1" applyAlignment="1">
      <alignment horizontal="center" wrapText="1"/>
    </xf>
    <xf numFmtId="49" fontId="14" fillId="4" borderId="10" xfId="3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9" fontId="9" fillId="4" borderId="10" xfId="3" applyNumberFormat="1" applyFont="1" applyFill="1" applyBorder="1" applyAlignment="1">
      <alignment horizontal="center" vertical="center" wrapText="1"/>
    </xf>
    <xf numFmtId="49" fontId="15" fillId="2" borderId="26" xfId="0" applyNumberFormat="1" applyFont="1" applyFill="1" applyBorder="1" applyAlignment="1">
      <alignment horizontal="center" vertical="center" wrapText="1"/>
    </xf>
    <xf numFmtId="0" fontId="14" fillId="0" borderId="10" xfId="4" applyFont="1" applyBorder="1" applyAlignment="1">
      <alignment horizontal="center" vertical="center"/>
    </xf>
    <xf numFmtId="165" fontId="9" fillId="0" borderId="10" xfId="4" applyNumberFormat="1" applyFont="1" applyBorder="1" applyAlignment="1">
      <alignment horizontal="center" vertical="center"/>
    </xf>
    <xf numFmtId="165" fontId="9" fillId="3" borderId="10" xfId="4" applyNumberFormat="1" applyFont="1" applyFill="1" applyBorder="1" applyAlignment="1">
      <alignment horizontal="center" vertical="center"/>
    </xf>
    <xf numFmtId="165" fontId="14" fillId="3" borderId="10" xfId="4" applyNumberFormat="1" applyFont="1" applyFill="1" applyBorder="1" applyAlignment="1">
      <alignment horizontal="center" vertical="center"/>
    </xf>
    <xf numFmtId="165" fontId="14" fillId="0" borderId="10" xfId="4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4" fillId="0" borderId="0" xfId="4" applyFont="1"/>
    <xf numFmtId="0" fontId="4" fillId="0" borderId="0" xfId="0" applyFont="1" applyAlignment="1">
      <alignment horizontal="left" vertical="center" wrapText="1" indent="4"/>
    </xf>
    <xf numFmtId="0" fontId="6" fillId="0" borderId="0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wrapText="1"/>
    </xf>
    <xf numFmtId="49" fontId="2" fillId="2" borderId="35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166" fontId="5" fillId="4" borderId="48" xfId="3" applyNumberFormat="1" applyFont="1" applyFill="1" applyBorder="1" applyAlignment="1" applyProtection="1">
      <alignment horizontal="center" vertical="center"/>
    </xf>
    <xf numFmtId="166" fontId="5" fillId="4" borderId="49" xfId="3" applyNumberFormat="1" applyFont="1" applyFill="1" applyBorder="1" applyAlignment="1" applyProtection="1">
      <alignment horizontal="center" vertical="center"/>
    </xf>
    <xf numFmtId="166" fontId="5" fillId="4" borderId="50" xfId="3" applyNumberFormat="1" applyFont="1" applyFill="1" applyBorder="1" applyAlignment="1" applyProtection="1">
      <alignment horizontal="center" vertical="center"/>
    </xf>
    <xf numFmtId="0" fontId="4" fillId="0" borderId="0" xfId="4" applyFont="1" applyBorder="1" applyAlignment="1">
      <alignment horizontal="left" vertical="center" wrapText="1"/>
    </xf>
    <xf numFmtId="0" fontId="4" fillId="0" borderId="0" xfId="4" applyFont="1" applyAlignment="1">
      <alignment vertical="center" wrapText="1"/>
    </xf>
    <xf numFmtId="166" fontId="14" fillId="4" borderId="48" xfId="3" applyNumberFormat="1" applyFont="1" applyFill="1" applyBorder="1" applyAlignment="1">
      <alignment horizontal="center" vertical="center" wrapText="1"/>
    </xf>
    <xf numFmtId="166" fontId="14" fillId="4" borderId="49" xfId="3" applyNumberFormat="1" applyFont="1" applyFill="1" applyBorder="1" applyAlignment="1">
      <alignment horizontal="center" vertical="center" wrapText="1"/>
    </xf>
    <xf numFmtId="166" fontId="14" fillId="4" borderId="50" xfId="3" applyNumberFormat="1" applyFont="1" applyFill="1" applyBorder="1" applyAlignment="1">
      <alignment horizontal="center" vertical="center" wrapText="1"/>
    </xf>
    <xf numFmtId="0" fontId="9" fillId="0" borderId="0" xfId="4" applyFont="1" applyAlignment="1">
      <alignment wrapText="1"/>
    </xf>
    <xf numFmtId="166" fontId="5" fillId="4" borderId="48" xfId="3" applyNumberFormat="1" applyFont="1" applyFill="1" applyBorder="1" applyAlignment="1" applyProtection="1">
      <alignment horizontal="center" vertical="center" wrapText="1"/>
    </xf>
    <xf numFmtId="166" fontId="5" fillId="4" borderId="49" xfId="3" applyNumberFormat="1" applyFont="1" applyFill="1" applyBorder="1" applyAlignment="1" applyProtection="1">
      <alignment horizontal="center" vertical="center" wrapText="1"/>
    </xf>
    <xf numFmtId="166" fontId="5" fillId="4" borderId="50" xfId="3" applyNumberFormat="1" applyFont="1" applyFill="1" applyBorder="1" applyAlignment="1" applyProtection="1">
      <alignment horizontal="center" vertical="center" wrapText="1"/>
    </xf>
    <xf numFmtId="166" fontId="5" fillId="4" borderId="48" xfId="3" applyNumberFormat="1" applyFont="1" applyFill="1" applyBorder="1" applyAlignment="1" applyProtection="1">
      <alignment horizontal="center"/>
    </xf>
    <xf numFmtId="166" fontId="5" fillId="4" borderId="49" xfId="3" applyNumberFormat="1" applyFont="1" applyFill="1" applyBorder="1" applyAlignment="1" applyProtection="1">
      <alignment horizontal="center"/>
    </xf>
    <xf numFmtId="0" fontId="4" fillId="0" borderId="0" xfId="4" applyFont="1"/>
    <xf numFmtId="0" fontId="4" fillId="0" borderId="0" xfId="4" applyFont="1" applyAlignment="1">
      <alignment horizontal="left" vertical="center" wrapText="1"/>
    </xf>
    <xf numFmtId="166" fontId="5" fillId="4" borderId="52" xfId="3" applyNumberFormat="1" applyFont="1" applyFill="1" applyBorder="1" applyAlignment="1" applyProtection="1">
      <alignment horizontal="center" vertical="center"/>
    </xf>
    <xf numFmtId="166" fontId="4" fillId="0" borderId="51" xfId="3" applyNumberFormat="1" applyFont="1" applyFill="1" applyBorder="1" applyAlignment="1" applyProtection="1">
      <alignment horizontal="left" vertical="center" wrapText="1"/>
    </xf>
    <xf numFmtId="166" fontId="4" fillId="0" borderId="0" xfId="3" applyNumberFormat="1" applyFont="1" applyFill="1" applyBorder="1" applyAlignment="1" applyProtection="1">
      <alignment horizontal="left" vertical="center" wrapText="1"/>
    </xf>
    <xf numFmtId="166" fontId="4" fillId="0" borderId="53" xfId="3" applyNumberFormat="1" applyFont="1" applyFill="1" applyBorder="1" applyAlignment="1" applyProtection="1">
      <alignment horizontal="left" vertical="center" wrapText="1"/>
    </xf>
    <xf numFmtId="166" fontId="4" fillId="0" borderId="11" xfId="3" applyNumberFormat="1" applyFont="1" applyFill="1" applyBorder="1" applyAlignment="1" applyProtection="1">
      <alignment horizontal="left" vertical="center" wrapText="1"/>
    </xf>
  </cellXfs>
  <cellStyles count="9">
    <cellStyle name="Excel Built-in Normal" xfId="3"/>
    <cellStyle name="Heading" xfId="5"/>
    <cellStyle name="Heading1" xfId="6"/>
    <cellStyle name="Normalny" xfId="0" builtinId="0"/>
    <cellStyle name="Normalny 2" xfId="1"/>
    <cellStyle name="Normalny 3" xfId="4"/>
    <cellStyle name="Result" xfId="7"/>
    <cellStyle name="Result2" xfId="8"/>
    <cellStyle name="Walutowy 2" xfId="2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opLeftCell="A37" zoomScaleNormal="100" workbookViewId="0">
      <selection activeCell="B36" sqref="B36"/>
    </sheetView>
  </sheetViews>
  <sheetFormatPr defaultColWidth="8.85546875" defaultRowHeight="14.25" customHeight="1"/>
  <cols>
    <col min="1" max="1" width="4.7109375" style="48" customWidth="1"/>
    <col min="2" max="2" width="32.42578125" style="48" customWidth="1"/>
    <col min="3" max="3" width="14.5703125" style="48" customWidth="1"/>
    <col min="4" max="4" width="11.5703125" style="48" customWidth="1"/>
    <col min="5" max="5" width="15.140625" style="48" customWidth="1"/>
    <col min="6" max="6" width="7.85546875" style="48" customWidth="1"/>
    <col min="7" max="8" width="13" style="48" customWidth="1"/>
    <col min="9" max="9" width="14.7109375" style="48" customWidth="1"/>
    <col min="10" max="10" width="14.42578125" style="48" customWidth="1"/>
    <col min="11" max="11" width="12.28515625" style="48" customWidth="1"/>
    <col min="12" max="12" width="14.42578125" style="48" customWidth="1"/>
    <col min="13" max="13" width="13.28515625" style="48" customWidth="1"/>
    <col min="14" max="255" width="8.85546875" style="25" customWidth="1"/>
    <col min="256" max="16384" width="8.85546875" style="25"/>
  </cols>
  <sheetData>
    <row r="1" spans="1:22" ht="14.25" customHeight="1">
      <c r="J1" s="48" t="s">
        <v>180</v>
      </c>
    </row>
    <row r="2" spans="1:22" ht="15" customHeight="1">
      <c r="A2" s="124"/>
      <c r="B2" s="125" t="s">
        <v>38</v>
      </c>
      <c r="C2" s="126">
        <v>1</v>
      </c>
      <c r="E2" s="127"/>
      <c r="F2" s="127"/>
      <c r="G2" s="127"/>
      <c r="H2" s="127"/>
      <c r="I2" s="127"/>
      <c r="J2" s="127"/>
      <c r="K2" s="127"/>
      <c r="L2" s="127"/>
      <c r="M2" s="128"/>
      <c r="N2" s="130"/>
      <c r="O2" s="127"/>
      <c r="P2" s="127"/>
      <c r="Q2" s="127"/>
      <c r="R2" s="127"/>
      <c r="S2" s="127"/>
      <c r="T2" s="127"/>
      <c r="U2" s="127"/>
      <c r="V2" s="127"/>
    </row>
    <row r="3" spans="1:22" ht="13.7" customHeight="1">
      <c r="A3" s="124"/>
      <c r="B3" s="131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ht="26.25" customHeight="1">
      <c r="A4" s="124"/>
      <c r="B4" s="125" t="s">
        <v>37</v>
      </c>
      <c r="C4" s="269" t="s">
        <v>39</v>
      </c>
      <c r="D4" s="270"/>
      <c r="E4" s="270"/>
      <c r="F4" s="270"/>
      <c r="G4" s="270"/>
      <c r="H4" s="270"/>
      <c r="I4" s="270"/>
      <c r="J4" s="270"/>
      <c r="K4" s="271"/>
      <c r="L4" s="129"/>
      <c r="M4" s="128"/>
      <c r="N4" s="266"/>
      <c r="O4" s="266"/>
      <c r="P4" s="266"/>
      <c r="Q4" s="266"/>
      <c r="R4" s="266"/>
      <c r="S4" s="266"/>
      <c r="T4" s="266"/>
      <c r="U4" s="266"/>
      <c r="V4" s="129"/>
    </row>
    <row r="5" spans="1:22" ht="15" customHeight="1">
      <c r="A5" s="34"/>
      <c r="B5" s="132"/>
      <c r="C5" s="133"/>
      <c r="D5" s="133"/>
      <c r="E5" s="133"/>
      <c r="F5" s="134"/>
      <c r="G5" s="133"/>
      <c r="H5" s="133"/>
      <c r="I5" s="133"/>
      <c r="J5" s="133"/>
      <c r="K5" s="133"/>
      <c r="L5" s="135"/>
      <c r="M5" s="136"/>
      <c r="N5" s="136"/>
      <c r="O5" s="136"/>
      <c r="P5" s="137"/>
      <c r="Q5" s="136"/>
      <c r="R5" s="136"/>
      <c r="S5" s="136"/>
      <c r="T5" s="136"/>
      <c r="U5" s="136"/>
      <c r="V5" s="136"/>
    </row>
    <row r="6" spans="1:22" ht="51">
      <c r="A6" s="36" t="s">
        <v>108</v>
      </c>
      <c r="B6" s="2" t="s">
        <v>0</v>
      </c>
      <c r="C6" s="2" t="s">
        <v>1</v>
      </c>
      <c r="D6" s="36" t="s">
        <v>109</v>
      </c>
      <c r="E6" s="2" t="s">
        <v>2</v>
      </c>
      <c r="F6" s="2" t="s">
        <v>3</v>
      </c>
      <c r="G6" s="36" t="s">
        <v>110</v>
      </c>
      <c r="H6" s="36" t="s">
        <v>111</v>
      </c>
      <c r="I6" s="36" t="s">
        <v>112</v>
      </c>
      <c r="J6" s="2" t="s">
        <v>4</v>
      </c>
      <c r="K6" s="36" t="s">
        <v>113</v>
      </c>
      <c r="L6" s="61" t="s">
        <v>5</v>
      </c>
      <c r="M6" s="138" t="s">
        <v>6</v>
      </c>
    </row>
    <row r="7" spans="1:22" ht="12.75">
      <c r="A7" s="4">
        <v>1</v>
      </c>
      <c r="B7" s="139" t="s">
        <v>51</v>
      </c>
      <c r="C7" s="121">
        <v>13000</v>
      </c>
      <c r="D7" s="42" t="s">
        <v>7</v>
      </c>
      <c r="E7" s="140"/>
      <c r="F7" s="141"/>
      <c r="G7" s="4"/>
      <c r="H7" s="38"/>
      <c r="I7" s="38"/>
      <c r="J7" s="164">
        <f>H7*G7</f>
        <v>0</v>
      </c>
      <c r="K7" s="38">
        <f>(I7-H7)*G7</f>
        <v>0</v>
      </c>
      <c r="L7" s="164">
        <f>J7+K7</f>
        <v>0</v>
      </c>
      <c r="M7" s="142"/>
    </row>
    <row r="8" spans="1:22" ht="12.75">
      <c r="A8" s="4">
        <f t="shared" ref="A8:A38" si="0">A7+1</f>
        <v>2</v>
      </c>
      <c r="B8" s="139" t="s">
        <v>52</v>
      </c>
      <c r="C8" s="121">
        <v>18000</v>
      </c>
      <c r="D8" s="42" t="s">
        <v>7</v>
      </c>
      <c r="E8" s="140"/>
      <c r="F8" s="141"/>
      <c r="G8" s="4"/>
      <c r="H8" s="38"/>
      <c r="I8" s="38"/>
      <c r="J8" s="164">
        <f t="shared" ref="J8:J40" si="1">H8*G8</f>
        <v>0</v>
      </c>
      <c r="K8" s="38">
        <f t="shared" ref="K8:K40" si="2">(I8-H8)*G8</f>
        <v>0</v>
      </c>
      <c r="L8" s="164">
        <f t="shared" ref="L8:L54" si="3">J8+K8</f>
        <v>0</v>
      </c>
      <c r="M8" s="144"/>
    </row>
    <row r="9" spans="1:22" ht="12.75">
      <c r="A9" s="4">
        <v>3</v>
      </c>
      <c r="B9" s="139" t="s">
        <v>53</v>
      </c>
      <c r="C9" s="121">
        <v>2200</v>
      </c>
      <c r="D9" s="42" t="s">
        <v>7</v>
      </c>
      <c r="E9" s="140"/>
      <c r="F9" s="141"/>
      <c r="G9" s="4"/>
      <c r="H9" s="38"/>
      <c r="I9" s="38"/>
      <c r="J9" s="164">
        <f t="shared" si="1"/>
        <v>0</v>
      </c>
      <c r="K9" s="38">
        <f t="shared" si="2"/>
        <v>0</v>
      </c>
      <c r="L9" s="164">
        <f t="shared" si="3"/>
        <v>0</v>
      </c>
      <c r="M9" s="144"/>
    </row>
    <row r="10" spans="1:22" ht="12.75">
      <c r="A10" s="4">
        <v>4</v>
      </c>
      <c r="B10" s="139" t="s">
        <v>54</v>
      </c>
      <c r="C10" s="145">
        <v>1000</v>
      </c>
      <c r="D10" s="42" t="s">
        <v>7</v>
      </c>
      <c r="E10" s="140"/>
      <c r="F10" s="141"/>
      <c r="G10" s="4"/>
      <c r="H10" s="38"/>
      <c r="I10" s="38"/>
      <c r="J10" s="164">
        <f t="shared" si="1"/>
        <v>0</v>
      </c>
      <c r="K10" s="38">
        <f t="shared" si="2"/>
        <v>0</v>
      </c>
      <c r="L10" s="164">
        <f t="shared" si="3"/>
        <v>0</v>
      </c>
      <c r="M10" s="144"/>
    </row>
    <row r="11" spans="1:22" ht="12.75">
      <c r="A11" s="4">
        <v>5</v>
      </c>
      <c r="B11" s="139" t="s">
        <v>55</v>
      </c>
      <c r="C11" s="121">
        <v>700</v>
      </c>
      <c r="D11" s="42" t="s">
        <v>7</v>
      </c>
      <c r="E11" s="140"/>
      <c r="F11" s="141"/>
      <c r="G11" s="4"/>
      <c r="H11" s="38"/>
      <c r="I11" s="38"/>
      <c r="J11" s="164">
        <f t="shared" si="1"/>
        <v>0</v>
      </c>
      <c r="K11" s="38">
        <f t="shared" si="2"/>
        <v>0</v>
      </c>
      <c r="L11" s="164">
        <f t="shared" si="3"/>
        <v>0</v>
      </c>
      <c r="M11" s="144"/>
    </row>
    <row r="12" spans="1:22" ht="12.75">
      <c r="A12" s="4">
        <f t="shared" si="0"/>
        <v>6</v>
      </c>
      <c r="B12" s="139" t="s">
        <v>56</v>
      </c>
      <c r="C12" s="121">
        <v>600</v>
      </c>
      <c r="D12" s="42" t="s">
        <v>7</v>
      </c>
      <c r="E12" s="140"/>
      <c r="F12" s="141"/>
      <c r="G12" s="4"/>
      <c r="H12" s="38"/>
      <c r="I12" s="38"/>
      <c r="J12" s="164">
        <f t="shared" si="1"/>
        <v>0</v>
      </c>
      <c r="K12" s="38">
        <f t="shared" si="2"/>
        <v>0</v>
      </c>
      <c r="L12" s="164">
        <f t="shared" si="3"/>
        <v>0</v>
      </c>
      <c r="M12" s="144"/>
    </row>
    <row r="13" spans="1:22" ht="12.75">
      <c r="A13" s="4">
        <v>7</v>
      </c>
      <c r="B13" s="139" t="s">
        <v>57</v>
      </c>
      <c r="C13" s="121">
        <v>500</v>
      </c>
      <c r="D13" s="42" t="s">
        <v>7</v>
      </c>
      <c r="E13" s="140"/>
      <c r="F13" s="141"/>
      <c r="G13" s="4"/>
      <c r="H13" s="38"/>
      <c r="I13" s="38"/>
      <c r="J13" s="164">
        <f t="shared" si="1"/>
        <v>0</v>
      </c>
      <c r="K13" s="38">
        <f t="shared" si="2"/>
        <v>0</v>
      </c>
      <c r="L13" s="164">
        <f t="shared" si="3"/>
        <v>0</v>
      </c>
      <c r="M13" s="144"/>
    </row>
    <row r="14" spans="1:22" ht="12.75">
      <c r="A14" s="4">
        <v>8</v>
      </c>
      <c r="B14" s="139" t="s">
        <v>58</v>
      </c>
      <c r="C14" s="145">
        <v>1500</v>
      </c>
      <c r="D14" s="42" t="s">
        <v>7</v>
      </c>
      <c r="E14" s="140"/>
      <c r="F14" s="141"/>
      <c r="G14" s="4"/>
      <c r="H14" s="38"/>
      <c r="I14" s="38"/>
      <c r="J14" s="164">
        <f t="shared" si="1"/>
        <v>0</v>
      </c>
      <c r="K14" s="38">
        <f t="shared" si="2"/>
        <v>0</v>
      </c>
      <c r="L14" s="164">
        <f t="shared" si="3"/>
        <v>0</v>
      </c>
      <c r="M14" s="144"/>
    </row>
    <row r="15" spans="1:22" ht="20.25" customHeight="1">
      <c r="A15" s="4">
        <v>9</v>
      </c>
      <c r="B15" s="139" t="s">
        <v>59</v>
      </c>
      <c r="C15" s="145">
        <v>500</v>
      </c>
      <c r="D15" s="42" t="s">
        <v>7</v>
      </c>
      <c r="E15" s="140"/>
      <c r="F15" s="141"/>
      <c r="G15" s="4"/>
      <c r="H15" s="38"/>
      <c r="I15" s="38"/>
      <c r="J15" s="164">
        <f t="shared" si="1"/>
        <v>0</v>
      </c>
      <c r="K15" s="38">
        <f t="shared" si="2"/>
        <v>0</v>
      </c>
      <c r="L15" s="164">
        <f t="shared" si="3"/>
        <v>0</v>
      </c>
      <c r="M15" s="144"/>
    </row>
    <row r="16" spans="1:22" ht="12.75">
      <c r="A16" s="4">
        <f t="shared" si="0"/>
        <v>10</v>
      </c>
      <c r="B16" s="139" t="s">
        <v>60</v>
      </c>
      <c r="C16" s="145">
        <v>1000</v>
      </c>
      <c r="D16" s="42" t="s">
        <v>7</v>
      </c>
      <c r="E16" s="140"/>
      <c r="F16" s="141"/>
      <c r="G16" s="4"/>
      <c r="H16" s="38"/>
      <c r="I16" s="38"/>
      <c r="J16" s="164">
        <f t="shared" si="1"/>
        <v>0</v>
      </c>
      <c r="K16" s="38">
        <f t="shared" si="2"/>
        <v>0</v>
      </c>
      <c r="L16" s="164">
        <f t="shared" si="3"/>
        <v>0</v>
      </c>
      <c r="M16" s="144"/>
    </row>
    <row r="17" spans="1:13" ht="12.75">
      <c r="A17" s="4">
        <v>11</v>
      </c>
      <c r="B17" s="139" t="s">
        <v>61</v>
      </c>
      <c r="C17" s="145">
        <v>9000</v>
      </c>
      <c r="D17" s="42" t="s">
        <v>7</v>
      </c>
      <c r="E17" s="140"/>
      <c r="F17" s="141"/>
      <c r="G17" s="4"/>
      <c r="H17" s="38"/>
      <c r="I17" s="38"/>
      <c r="J17" s="164">
        <f t="shared" si="1"/>
        <v>0</v>
      </c>
      <c r="K17" s="38">
        <f t="shared" si="2"/>
        <v>0</v>
      </c>
      <c r="L17" s="164">
        <f t="shared" si="3"/>
        <v>0</v>
      </c>
      <c r="M17" s="144"/>
    </row>
    <row r="18" spans="1:13" ht="17.25" customHeight="1">
      <c r="A18" s="4">
        <f t="shared" si="0"/>
        <v>12</v>
      </c>
      <c r="B18" s="139" t="s">
        <v>62</v>
      </c>
      <c r="C18" s="145">
        <v>8000</v>
      </c>
      <c r="D18" s="42" t="s">
        <v>7</v>
      </c>
      <c r="E18" s="140"/>
      <c r="F18" s="141"/>
      <c r="G18" s="4"/>
      <c r="H18" s="38"/>
      <c r="I18" s="38"/>
      <c r="J18" s="164">
        <f t="shared" si="1"/>
        <v>0</v>
      </c>
      <c r="K18" s="38">
        <f t="shared" si="2"/>
        <v>0</v>
      </c>
      <c r="L18" s="164">
        <f t="shared" si="3"/>
        <v>0</v>
      </c>
      <c r="M18" s="144"/>
    </row>
    <row r="19" spans="1:13" ht="12.75">
      <c r="A19" s="4">
        <v>13</v>
      </c>
      <c r="B19" s="139" t="s">
        <v>311</v>
      </c>
      <c r="C19" s="145">
        <v>1000</v>
      </c>
      <c r="D19" s="42" t="s">
        <v>7</v>
      </c>
      <c r="E19" s="140"/>
      <c r="F19" s="141"/>
      <c r="G19" s="4"/>
      <c r="H19" s="38"/>
      <c r="I19" s="38"/>
      <c r="J19" s="164">
        <f t="shared" si="1"/>
        <v>0</v>
      </c>
      <c r="K19" s="38">
        <f t="shared" si="2"/>
        <v>0</v>
      </c>
      <c r="L19" s="164">
        <f t="shared" si="3"/>
        <v>0</v>
      </c>
      <c r="M19" s="144"/>
    </row>
    <row r="20" spans="1:13" ht="19.5" customHeight="1">
      <c r="A20" s="4">
        <f t="shared" si="0"/>
        <v>14</v>
      </c>
      <c r="B20" s="139" t="s">
        <v>63</v>
      </c>
      <c r="C20" s="145">
        <v>22000</v>
      </c>
      <c r="D20" s="42" t="s">
        <v>7</v>
      </c>
      <c r="E20" s="140"/>
      <c r="F20" s="141"/>
      <c r="G20" s="4"/>
      <c r="H20" s="38"/>
      <c r="I20" s="38"/>
      <c r="J20" s="164">
        <f t="shared" si="1"/>
        <v>0</v>
      </c>
      <c r="K20" s="38">
        <f t="shared" si="2"/>
        <v>0</v>
      </c>
      <c r="L20" s="164">
        <f t="shared" si="3"/>
        <v>0</v>
      </c>
      <c r="M20" s="144"/>
    </row>
    <row r="21" spans="1:13" ht="12.75">
      <c r="A21" s="4">
        <v>15</v>
      </c>
      <c r="B21" s="139" t="s">
        <v>64</v>
      </c>
      <c r="C21" s="145">
        <v>15000</v>
      </c>
      <c r="D21" s="42" t="s">
        <v>7</v>
      </c>
      <c r="E21" s="140"/>
      <c r="F21" s="141"/>
      <c r="G21" s="4"/>
      <c r="H21" s="38"/>
      <c r="I21" s="38"/>
      <c r="J21" s="164">
        <f t="shared" si="1"/>
        <v>0</v>
      </c>
      <c r="K21" s="38">
        <f t="shared" si="2"/>
        <v>0</v>
      </c>
      <c r="L21" s="164">
        <f t="shared" si="3"/>
        <v>0</v>
      </c>
      <c r="M21" s="144"/>
    </row>
    <row r="22" spans="1:13" ht="12.75">
      <c r="A22" s="4">
        <f t="shared" si="0"/>
        <v>16</v>
      </c>
      <c r="B22" s="139" t="s">
        <v>65</v>
      </c>
      <c r="C22" s="145">
        <v>15000</v>
      </c>
      <c r="D22" s="42" t="s">
        <v>7</v>
      </c>
      <c r="E22" s="140"/>
      <c r="F22" s="141"/>
      <c r="G22" s="4"/>
      <c r="H22" s="38"/>
      <c r="I22" s="38"/>
      <c r="J22" s="164">
        <f t="shared" si="1"/>
        <v>0</v>
      </c>
      <c r="K22" s="38">
        <f t="shared" si="2"/>
        <v>0</v>
      </c>
      <c r="L22" s="164">
        <f t="shared" si="3"/>
        <v>0</v>
      </c>
      <c r="M22" s="144"/>
    </row>
    <row r="23" spans="1:13" ht="23.25" customHeight="1">
      <c r="A23" s="4">
        <v>17</v>
      </c>
      <c r="B23" s="139" t="s">
        <v>66</v>
      </c>
      <c r="C23" s="145">
        <v>17000</v>
      </c>
      <c r="D23" s="42" t="s">
        <v>7</v>
      </c>
      <c r="E23" s="140"/>
      <c r="F23" s="141"/>
      <c r="G23" s="4"/>
      <c r="H23" s="38"/>
      <c r="I23" s="38"/>
      <c r="J23" s="164">
        <f t="shared" si="1"/>
        <v>0</v>
      </c>
      <c r="K23" s="38">
        <f t="shared" si="2"/>
        <v>0</v>
      </c>
      <c r="L23" s="164">
        <f t="shared" si="3"/>
        <v>0</v>
      </c>
      <c r="M23" s="144"/>
    </row>
    <row r="24" spans="1:13" ht="12.75">
      <c r="A24" s="4">
        <f t="shared" si="0"/>
        <v>18</v>
      </c>
      <c r="B24" s="139" t="s">
        <v>67</v>
      </c>
      <c r="C24" s="145">
        <v>33000</v>
      </c>
      <c r="D24" s="42" t="s">
        <v>7</v>
      </c>
      <c r="E24" s="140"/>
      <c r="F24" s="141"/>
      <c r="G24" s="4"/>
      <c r="H24" s="38"/>
      <c r="I24" s="38"/>
      <c r="J24" s="164">
        <f t="shared" si="1"/>
        <v>0</v>
      </c>
      <c r="K24" s="38">
        <f t="shared" si="2"/>
        <v>0</v>
      </c>
      <c r="L24" s="164">
        <f t="shared" si="3"/>
        <v>0</v>
      </c>
      <c r="M24" s="144"/>
    </row>
    <row r="25" spans="1:13" ht="12.75">
      <c r="A25" s="4">
        <v>19</v>
      </c>
      <c r="B25" s="139" t="s">
        <v>68</v>
      </c>
      <c r="C25" s="145">
        <v>25000</v>
      </c>
      <c r="D25" s="42" t="s">
        <v>7</v>
      </c>
      <c r="E25" s="140"/>
      <c r="F25" s="141"/>
      <c r="G25" s="4"/>
      <c r="H25" s="38"/>
      <c r="I25" s="38"/>
      <c r="J25" s="164">
        <f t="shared" si="1"/>
        <v>0</v>
      </c>
      <c r="K25" s="38">
        <f t="shared" si="2"/>
        <v>0</v>
      </c>
      <c r="L25" s="164">
        <f t="shared" si="3"/>
        <v>0</v>
      </c>
      <c r="M25" s="144"/>
    </row>
    <row r="26" spans="1:13" ht="19.5" customHeight="1">
      <c r="A26" s="4">
        <f t="shared" si="0"/>
        <v>20</v>
      </c>
      <c r="B26" s="139" t="s">
        <v>69</v>
      </c>
      <c r="C26" s="145">
        <v>6000</v>
      </c>
      <c r="D26" s="42" t="s">
        <v>7</v>
      </c>
      <c r="E26" s="140"/>
      <c r="F26" s="141"/>
      <c r="G26" s="4"/>
      <c r="H26" s="38"/>
      <c r="I26" s="38"/>
      <c r="J26" s="164">
        <f t="shared" si="1"/>
        <v>0</v>
      </c>
      <c r="K26" s="38">
        <f t="shared" si="2"/>
        <v>0</v>
      </c>
      <c r="L26" s="164">
        <f t="shared" si="3"/>
        <v>0</v>
      </c>
      <c r="M26" s="144"/>
    </row>
    <row r="27" spans="1:13" ht="12.75">
      <c r="A27" s="4">
        <v>21</v>
      </c>
      <c r="B27" s="139" t="s">
        <v>70</v>
      </c>
      <c r="C27" s="145">
        <v>1500</v>
      </c>
      <c r="D27" s="42" t="s">
        <v>7</v>
      </c>
      <c r="E27" s="140"/>
      <c r="F27" s="141"/>
      <c r="G27" s="4"/>
      <c r="H27" s="38"/>
      <c r="I27" s="38"/>
      <c r="J27" s="164">
        <f t="shared" si="1"/>
        <v>0</v>
      </c>
      <c r="K27" s="38">
        <f t="shared" si="2"/>
        <v>0</v>
      </c>
      <c r="L27" s="164">
        <f t="shared" si="3"/>
        <v>0</v>
      </c>
      <c r="M27" s="144"/>
    </row>
    <row r="28" spans="1:13" ht="12.75">
      <c r="A28" s="4">
        <f t="shared" si="0"/>
        <v>22</v>
      </c>
      <c r="B28" s="139" t="s">
        <v>71</v>
      </c>
      <c r="C28" s="145">
        <v>3000</v>
      </c>
      <c r="D28" s="42" t="s">
        <v>7</v>
      </c>
      <c r="E28" s="140"/>
      <c r="F28" s="141"/>
      <c r="G28" s="4"/>
      <c r="H28" s="38"/>
      <c r="I28" s="38"/>
      <c r="J28" s="164">
        <f t="shared" si="1"/>
        <v>0</v>
      </c>
      <c r="K28" s="38">
        <f t="shared" si="2"/>
        <v>0</v>
      </c>
      <c r="L28" s="164">
        <f t="shared" si="3"/>
        <v>0</v>
      </c>
      <c r="M28" s="144"/>
    </row>
    <row r="29" spans="1:13" ht="12.75">
      <c r="A29" s="4">
        <v>23</v>
      </c>
      <c r="B29" s="139" t="s">
        <v>72</v>
      </c>
      <c r="C29" s="145">
        <v>10000</v>
      </c>
      <c r="D29" s="42" t="s">
        <v>7</v>
      </c>
      <c r="E29" s="140"/>
      <c r="F29" s="141"/>
      <c r="G29" s="4"/>
      <c r="H29" s="38"/>
      <c r="I29" s="38"/>
      <c r="J29" s="164">
        <f t="shared" si="1"/>
        <v>0</v>
      </c>
      <c r="K29" s="38">
        <f t="shared" si="2"/>
        <v>0</v>
      </c>
      <c r="L29" s="164">
        <f t="shared" si="3"/>
        <v>0</v>
      </c>
      <c r="M29" s="144"/>
    </row>
    <row r="30" spans="1:13" ht="12.75">
      <c r="A30" s="4">
        <f t="shared" si="0"/>
        <v>24</v>
      </c>
      <c r="B30" s="139" t="s">
        <v>73</v>
      </c>
      <c r="C30" s="145">
        <v>1000</v>
      </c>
      <c r="D30" s="42" t="s">
        <v>7</v>
      </c>
      <c r="E30" s="140"/>
      <c r="F30" s="141"/>
      <c r="G30" s="4"/>
      <c r="H30" s="38"/>
      <c r="I30" s="38"/>
      <c r="J30" s="164">
        <f t="shared" si="1"/>
        <v>0</v>
      </c>
      <c r="K30" s="38">
        <f t="shared" si="2"/>
        <v>0</v>
      </c>
      <c r="L30" s="164">
        <f t="shared" si="3"/>
        <v>0</v>
      </c>
      <c r="M30" s="144"/>
    </row>
    <row r="31" spans="1:13" ht="12.75">
      <c r="A31" s="4">
        <v>25</v>
      </c>
      <c r="B31" s="139" t="s">
        <v>74</v>
      </c>
      <c r="C31" s="145">
        <v>500</v>
      </c>
      <c r="D31" s="42" t="s">
        <v>7</v>
      </c>
      <c r="E31" s="140"/>
      <c r="F31" s="141"/>
      <c r="G31" s="4"/>
      <c r="H31" s="38"/>
      <c r="I31" s="38"/>
      <c r="J31" s="164">
        <f t="shared" si="1"/>
        <v>0</v>
      </c>
      <c r="K31" s="38">
        <f t="shared" si="2"/>
        <v>0</v>
      </c>
      <c r="L31" s="164">
        <f t="shared" si="3"/>
        <v>0</v>
      </c>
      <c r="M31" s="144"/>
    </row>
    <row r="32" spans="1:13" ht="19.5" customHeight="1">
      <c r="A32" s="4">
        <f t="shared" si="0"/>
        <v>26</v>
      </c>
      <c r="B32" s="139" t="s">
        <v>75</v>
      </c>
      <c r="C32" s="145">
        <v>500</v>
      </c>
      <c r="D32" s="42" t="s">
        <v>7</v>
      </c>
      <c r="E32" s="140"/>
      <c r="F32" s="141"/>
      <c r="G32" s="4"/>
      <c r="H32" s="38"/>
      <c r="I32" s="38"/>
      <c r="J32" s="164">
        <f t="shared" si="1"/>
        <v>0</v>
      </c>
      <c r="K32" s="38">
        <f t="shared" si="2"/>
        <v>0</v>
      </c>
      <c r="L32" s="164">
        <f t="shared" si="3"/>
        <v>0</v>
      </c>
      <c r="M32" s="144"/>
    </row>
    <row r="33" spans="1:13" ht="21" customHeight="1">
      <c r="A33" s="4">
        <v>27</v>
      </c>
      <c r="B33" s="139" t="s">
        <v>76</v>
      </c>
      <c r="C33" s="145">
        <v>500</v>
      </c>
      <c r="D33" s="42" t="s">
        <v>7</v>
      </c>
      <c r="E33" s="140"/>
      <c r="F33" s="141"/>
      <c r="G33" s="4"/>
      <c r="H33" s="38"/>
      <c r="I33" s="38"/>
      <c r="J33" s="164">
        <f t="shared" si="1"/>
        <v>0</v>
      </c>
      <c r="K33" s="38">
        <f t="shared" si="2"/>
        <v>0</v>
      </c>
      <c r="L33" s="164">
        <f t="shared" si="3"/>
        <v>0</v>
      </c>
      <c r="M33" s="144"/>
    </row>
    <row r="34" spans="1:13" ht="17.25" customHeight="1">
      <c r="A34" s="4">
        <f t="shared" si="0"/>
        <v>28</v>
      </c>
      <c r="B34" s="139" t="s">
        <v>77</v>
      </c>
      <c r="C34" s="145">
        <v>1000</v>
      </c>
      <c r="D34" s="42" t="s">
        <v>7</v>
      </c>
      <c r="E34" s="140"/>
      <c r="F34" s="141"/>
      <c r="G34" s="4"/>
      <c r="H34" s="38"/>
      <c r="I34" s="38"/>
      <c r="J34" s="164">
        <f t="shared" si="1"/>
        <v>0</v>
      </c>
      <c r="K34" s="38">
        <f t="shared" si="2"/>
        <v>0</v>
      </c>
      <c r="L34" s="164">
        <f t="shared" si="3"/>
        <v>0</v>
      </c>
      <c r="M34" s="144"/>
    </row>
    <row r="35" spans="1:13" ht="21" customHeight="1">
      <c r="A35" s="4">
        <v>29</v>
      </c>
      <c r="B35" s="139" t="s">
        <v>78</v>
      </c>
      <c r="C35" s="145">
        <v>1500</v>
      </c>
      <c r="D35" s="42" t="s">
        <v>7</v>
      </c>
      <c r="E35" s="140"/>
      <c r="F35" s="141"/>
      <c r="G35" s="4"/>
      <c r="H35" s="38"/>
      <c r="I35" s="38"/>
      <c r="J35" s="164">
        <f t="shared" si="1"/>
        <v>0</v>
      </c>
      <c r="K35" s="38">
        <f t="shared" si="2"/>
        <v>0</v>
      </c>
      <c r="L35" s="164">
        <f t="shared" si="3"/>
        <v>0</v>
      </c>
      <c r="M35" s="144"/>
    </row>
    <row r="36" spans="1:13" ht="23.25" customHeight="1">
      <c r="A36" s="4">
        <f t="shared" si="0"/>
        <v>30</v>
      </c>
      <c r="B36" s="139" t="s">
        <v>312</v>
      </c>
      <c r="C36" s="145">
        <v>1500</v>
      </c>
      <c r="D36" s="42" t="s">
        <v>7</v>
      </c>
      <c r="E36" s="140"/>
      <c r="F36" s="141"/>
      <c r="G36" s="4"/>
      <c r="H36" s="38"/>
      <c r="I36" s="38"/>
      <c r="J36" s="164">
        <f t="shared" si="1"/>
        <v>0</v>
      </c>
      <c r="K36" s="38">
        <f t="shared" si="2"/>
        <v>0</v>
      </c>
      <c r="L36" s="164">
        <f t="shared" si="3"/>
        <v>0</v>
      </c>
      <c r="M36" s="144"/>
    </row>
    <row r="37" spans="1:13" ht="12.75">
      <c r="A37" s="4">
        <v>31</v>
      </c>
      <c r="B37" s="139" t="s">
        <v>8</v>
      </c>
      <c r="C37" s="145">
        <v>1500</v>
      </c>
      <c r="D37" s="42" t="s">
        <v>7</v>
      </c>
      <c r="E37" s="140"/>
      <c r="F37" s="141"/>
      <c r="G37" s="4"/>
      <c r="H37" s="38"/>
      <c r="I37" s="38"/>
      <c r="J37" s="164">
        <f t="shared" si="1"/>
        <v>0</v>
      </c>
      <c r="K37" s="38">
        <f t="shared" si="2"/>
        <v>0</v>
      </c>
      <c r="L37" s="164">
        <f t="shared" si="3"/>
        <v>0</v>
      </c>
      <c r="M37" s="144"/>
    </row>
    <row r="38" spans="1:13" ht="12.75">
      <c r="A38" s="4">
        <f t="shared" si="0"/>
        <v>32</v>
      </c>
      <c r="B38" s="139" t="s">
        <v>9</v>
      </c>
      <c r="C38" s="145">
        <v>20000</v>
      </c>
      <c r="D38" s="42" t="s">
        <v>7</v>
      </c>
      <c r="E38" s="140"/>
      <c r="F38" s="141"/>
      <c r="G38" s="4"/>
      <c r="H38" s="38"/>
      <c r="I38" s="38"/>
      <c r="J38" s="164">
        <f t="shared" si="1"/>
        <v>0</v>
      </c>
      <c r="K38" s="38">
        <f t="shared" si="2"/>
        <v>0</v>
      </c>
      <c r="L38" s="164">
        <f t="shared" si="3"/>
        <v>0</v>
      </c>
      <c r="M38" s="144"/>
    </row>
    <row r="39" spans="1:13" ht="12.75">
      <c r="A39" s="4">
        <v>33</v>
      </c>
      <c r="B39" s="139" t="s">
        <v>181</v>
      </c>
      <c r="C39" s="145">
        <v>500</v>
      </c>
      <c r="D39" s="42" t="s">
        <v>7</v>
      </c>
      <c r="E39" s="140"/>
      <c r="F39" s="141"/>
      <c r="G39" s="4"/>
      <c r="H39" s="38"/>
      <c r="I39" s="38"/>
      <c r="J39" s="164">
        <f t="shared" si="1"/>
        <v>0</v>
      </c>
      <c r="K39" s="38">
        <f t="shared" si="2"/>
        <v>0</v>
      </c>
      <c r="L39" s="164">
        <f t="shared" si="3"/>
        <v>0</v>
      </c>
      <c r="M39" s="144"/>
    </row>
    <row r="40" spans="1:13" ht="12.75">
      <c r="A40" s="4">
        <v>34</v>
      </c>
      <c r="B40" s="139" t="s">
        <v>79</v>
      </c>
      <c r="C40" s="145">
        <v>1500</v>
      </c>
      <c r="D40" s="42" t="s">
        <v>7</v>
      </c>
      <c r="E40" s="140"/>
      <c r="F40" s="141"/>
      <c r="G40" s="4"/>
      <c r="H40" s="38"/>
      <c r="I40" s="38"/>
      <c r="J40" s="164">
        <f t="shared" si="1"/>
        <v>0</v>
      </c>
      <c r="K40" s="38">
        <f t="shared" si="2"/>
        <v>0</v>
      </c>
      <c r="L40" s="164">
        <f t="shared" si="3"/>
        <v>0</v>
      </c>
      <c r="M40" s="144"/>
    </row>
    <row r="41" spans="1:13" ht="12.75">
      <c r="A41" s="141"/>
      <c r="B41" s="2" t="s">
        <v>10</v>
      </c>
      <c r="C41" s="146" t="s">
        <v>11</v>
      </c>
      <c r="D41" s="147" t="s">
        <v>11</v>
      </c>
      <c r="E41" s="148"/>
      <c r="F41" s="149"/>
      <c r="G41" s="148"/>
      <c r="H41" s="6"/>
      <c r="I41" s="6"/>
      <c r="J41" s="165">
        <f>SUM(J7:J40)</f>
        <v>0</v>
      </c>
      <c r="K41" s="67">
        <f>SUM(K7:K40)</f>
        <v>0</v>
      </c>
      <c r="L41" s="165">
        <f>SUM(L7:L40)</f>
        <v>0</v>
      </c>
      <c r="M41" s="150"/>
    </row>
    <row r="42" spans="1:13" ht="44.25" customHeight="1">
      <c r="A42" s="4"/>
      <c r="B42" s="152" t="s">
        <v>12</v>
      </c>
      <c r="C42" s="42" t="s">
        <v>11</v>
      </c>
      <c r="D42" s="4"/>
      <c r="E42" s="153"/>
      <c r="F42" s="141"/>
      <c r="G42" s="153"/>
      <c r="H42" s="65"/>
      <c r="I42" s="65"/>
      <c r="J42" s="166"/>
      <c r="K42" s="167"/>
      <c r="L42" s="166"/>
      <c r="M42" s="153"/>
    </row>
    <row r="43" spans="1:13" ht="12.75">
      <c r="A43" s="4">
        <v>1</v>
      </c>
      <c r="B43" s="154"/>
      <c r="C43" s="42" t="s">
        <v>11</v>
      </c>
      <c r="D43" s="42" t="s">
        <v>13</v>
      </c>
      <c r="E43" s="4"/>
      <c r="F43" s="141"/>
      <c r="G43" s="4"/>
      <c r="H43" s="38"/>
      <c r="I43" s="38"/>
      <c r="J43" s="164">
        <f>H43*G43</f>
        <v>0</v>
      </c>
      <c r="K43" s="38">
        <f>(I43-H43)*G43</f>
        <v>0</v>
      </c>
      <c r="L43" s="164">
        <f t="shared" si="3"/>
        <v>0</v>
      </c>
      <c r="M43" s="144"/>
    </row>
    <row r="44" spans="1:13" ht="12.75">
      <c r="A44" s="4">
        <v>2</v>
      </c>
      <c r="B44" s="154"/>
      <c r="C44" s="42" t="s">
        <v>11</v>
      </c>
      <c r="D44" s="42" t="s">
        <v>13</v>
      </c>
      <c r="E44" s="4"/>
      <c r="F44" s="141"/>
      <c r="G44" s="4"/>
      <c r="H44" s="38"/>
      <c r="I44" s="38"/>
      <c r="J44" s="164">
        <f t="shared" ref="J44:J47" si="4">H44*G44</f>
        <v>0</v>
      </c>
      <c r="K44" s="38">
        <f t="shared" ref="K44:K47" si="5">(I44-H44)*G44</f>
        <v>0</v>
      </c>
      <c r="L44" s="164">
        <f t="shared" si="3"/>
        <v>0</v>
      </c>
      <c r="M44" s="144"/>
    </row>
    <row r="45" spans="1:13" ht="12.75">
      <c r="A45" s="4">
        <v>3</v>
      </c>
      <c r="B45" s="154"/>
      <c r="C45" s="42" t="s">
        <v>11</v>
      </c>
      <c r="D45" s="42" t="s">
        <v>13</v>
      </c>
      <c r="E45" s="4"/>
      <c r="F45" s="141"/>
      <c r="G45" s="4"/>
      <c r="H45" s="38"/>
      <c r="I45" s="38"/>
      <c r="J45" s="164">
        <f t="shared" si="4"/>
        <v>0</v>
      </c>
      <c r="K45" s="38">
        <f t="shared" si="5"/>
        <v>0</v>
      </c>
      <c r="L45" s="164">
        <f t="shared" si="3"/>
        <v>0</v>
      </c>
      <c r="M45" s="144"/>
    </row>
    <row r="46" spans="1:13" ht="12.75">
      <c r="A46" s="4">
        <v>4</v>
      </c>
      <c r="B46" s="154"/>
      <c r="C46" s="42" t="s">
        <v>11</v>
      </c>
      <c r="D46" s="42" t="s">
        <v>13</v>
      </c>
      <c r="E46" s="4"/>
      <c r="F46" s="141"/>
      <c r="G46" s="4"/>
      <c r="H46" s="38"/>
      <c r="I46" s="38"/>
      <c r="J46" s="164">
        <f t="shared" si="4"/>
        <v>0</v>
      </c>
      <c r="K46" s="38">
        <f>(I46-H46)*G46</f>
        <v>0</v>
      </c>
      <c r="L46" s="164">
        <f t="shared" si="3"/>
        <v>0</v>
      </c>
      <c r="M46" s="144"/>
    </row>
    <row r="47" spans="1:13" ht="12.75">
      <c r="A47" s="4">
        <v>5</v>
      </c>
      <c r="B47" s="154"/>
      <c r="C47" s="42" t="s">
        <v>11</v>
      </c>
      <c r="D47" s="42" t="s">
        <v>13</v>
      </c>
      <c r="E47" s="4"/>
      <c r="F47" s="141"/>
      <c r="G47" s="4"/>
      <c r="H47" s="38"/>
      <c r="I47" s="38"/>
      <c r="J47" s="164">
        <f t="shared" si="4"/>
        <v>0</v>
      </c>
      <c r="K47" s="38">
        <f t="shared" si="5"/>
        <v>0</v>
      </c>
      <c r="L47" s="164">
        <f t="shared" si="3"/>
        <v>0</v>
      </c>
      <c r="M47" s="144"/>
    </row>
    <row r="48" spans="1:13" ht="12.75">
      <c r="A48" s="153"/>
      <c r="B48" s="2" t="s">
        <v>10</v>
      </c>
      <c r="C48" s="146" t="s">
        <v>11</v>
      </c>
      <c r="D48" s="147" t="s">
        <v>11</v>
      </c>
      <c r="E48" s="148"/>
      <c r="F48" s="149"/>
      <c r="G48" s="148"/>
      <c r="H48" s="6"/>
      <c r="I48" s="6"/>
      <c r="J48" s="165">
        <f>SUM(J43:J47)</f>
        <v>0</v>
      </c>
      <c r="K48" s="67">
        <f>SUM(K43:K47)</f>
        <v>0</v>
      </c>
      <c r="L48" s="165">
        <f>SUM(L43:L47)</f>
        <v>0</v>
      </c>
      <c r="M48" s="150"/>
    </row>
    <row r="49" spans="1:13" ht="45" customHeight="1">
      <c r="A49" s="4"/>
      <c r="B49" s="54" t="s">
        <v>14</v>
      </c>
      <c r="C49" s="42" t="s">
        <v>11</v>
      </c>
      <c r="D49" s="4"/>
      <c r="E49" s="141"/>
      <c r="F49" s="141"/>
      <c r="G49" s="153"/>
      <c r="H49" s="65"/>
      <c r="I49" s="65"/>
      <c r="J49" s="166"/>
      <c r="K49" s="167"/>
      <c r="L49" s="166"/>
      <c r="M49" s="153"/>
    </row>
    <row r="50" spans="1:13" ht="12.75">
      <c r="A50" s="4">
        <v>1</v>
      </c>
      <c r="B50" s="155"/>
      <c r="C50" s="42" t="s">
        <v>11</v>
      </c>
      <c r="D50" s="42" t="s">
        <v>13</v>
      </c>
      <c r="E50" s="4"/>
      <c r="F50" s="141"/>
      <c r="G50" s="4"/>
      <c r="H50" s="38"/>
      <c r="I50" s="38"/>
      <c r="J50" s="164">
        <f>H50*G50</f>
        <v>0</v>
      </c>
      <c r="K50" s="38">
        <f>(I50-H50)*G50</f>
        <v>0</v>
      </c>
      <c r="L50" s="164">
        <f t="shared" si="3"/>
        <v>0</v>
      </c>
      <c r="M50" s="144"/>
    </row>
    <row r="51" spans="1:13" ht="12.75">
      <c r="A51" s="4">
        <v>2</v>
      </c>
      <c r="B51" s="155"/>
      <c r="C51" s="42" t="s">
        <v>11</v>
      </c>
      <c r="D51" s="42" t="s">
        <v>13</v>
      </c>
      <c r="E51" s="4"/>
      <c r="F51" s="141"/>
      <c r="G51" s="4"/>
      <c r="H51" s="38"/>
      <c r="I51" s="38"/>
      <c r="J51" s="164">
        <f t="shared" ref="J51:J54" si="6">H51*G51</f>
        <v>0</v>
      </c>
      <c r="K51" s="38">
        <f t="shared" ref="K51:K54" si="7">(I51-H51)*G51</f>
        <v>0</v>
      </c>
      <c r="L51" s="164">
        <f t="shared" si="3"/>
        <v>0</v>
      </c>
      <c r="M51" s="144"/>
    </row>
    <row r="52" spans="1:13" ht="12.75">
      <c r="A52" s="4">
        <v>3</v>
      </c>
      <c r="B52" s="155"/>
      <c r="C52" s="42" t="s">
        <v>11</v>
      </c>
      <c r="D52" s="42" t="s">
        <v>13</v>
      </c>
      <c r="E52" s="4"/>
      <c r="F52" s="141"/>
      <c r="G52" s="4"/>
      <c r="H52" s="38"/>
      <c r="I52" s="38"/>
      <c r="J52" s="164">
        <f t="shared" si="6"/>
        <v>0</v>
      </c>
      <c r="K52" s="38">
        <f t="shared" si="7"/>
        <v>0</v>
      </c>
      <c r="L52" s="164">
        <f t="shared" si="3"/>
        <v>0</v>
      </c>
      <c r="M52" s="144"/>
    </row>
    <row r="53" spans="1:13" ht="12.75">
      <c r="A53" s="4">
        <v>4</v>
      </c>
      <c r="B53" s="155"/>
      <c r="C53" s="42" t="s">
        <v>11</v>
      </c>
      <c r="D53" s="42" t="s">
        <v>13</v>
      </c>
      <c r="E53" s="4"/>
      <c r="F53" s="141"/>
      <c r="G53" s="4"/>
      <c r="H53" s="38"/>
      <c r="I53" s="38"/>
      <c r="J53" s="164">
        <f t="shared" si="6"/>
        <v>0</v>
      </c>
      <c r="K53" s="38">
        <f t="shared" si="7"/>
        <v>0</v>
      </c>
      <c r="L53" s="164">
        <f t="shared" si="3"/>
        <v>0</v>
      </c>
      <c r="M53" s="144"/>
    </row>
    <row r="54" spans="1:13" ht="12.75">
      <c r="A54" s="4">
        <v>5</v>
      </c>
      <c r="B54" s="155"/>
      <c r="C54" s="42" t="s">
        <v>11</v>
      </c>
      <c r="D54" s="42" t="s">
        <v>13</v>
      </c>
      <c r="E54" s="4"/>
      <c r="F54" s="141"/>
      <c r="G54" s="4"/>
      <c r="H54" s="38"/>
      <c r="I54" s="38"/>
      <c r="J54" s="164">
        <f t="shared" si="6"/>
        <v>0</v>
      </c>
      <c r="K54" s="38">
        <f t="shared" si="7"/>
        <v>0</v>
      </c>
      <c r="L54" s="164">
        <f t="shared" si="3"/>
        <v>0</v>
      </c>
      <c r="M54" s="144"/>
    </row>
    <row r="55" spans="1:13" ht="12.75">
      <c r="A55" s="153"/>
      <c r="B55" s="2" t="s">
        <v>10</v>
      </c>
      <c r="C55" s="146" t="s">
        <v>11</v>
      </c>
      <c r="D55" s="147" t="s">
        <v>11</v>
      </c>
      <c r="E55" s="149"/>
      <c r="F55" s="149"/>
      <c r="G55" s="148"/>
      <c r="H55" s="6"/>
      <c r="I55" s="6"/>
      <c r="J55" s="165">
        <f>SUM(J50:J54)</f>
        <v>0</v>
      </c>
      <c r="K55" s="67">
        <f>SUM(K50:K54)</f>
        <v>0</v>
      </c>
      <c r="L55" s="165">
        <f>SUM(L50:L54)</f>
        <v>0</v>
      </c>
      <c r="M55" s="150"/>
    </row>
    <row r="56" spans="1:13" ht="59.25" customHeight="1">
      <c r="A56" s="153"/>
      <c r="B56" s="2"/>
      <c r="C56" s="2" t="s">
        <v>42</v>
      </c>
      <c r="D56" s="11" t="s">
        <v>40</v>
      </c>
      <c r="E56" s="149"/>
      <c r="F56" s="149"/>
      <c r="G56" s="148"/>
      <c r="H56" s="156" t="s">
        <v>43</v>
      </c>
      <c r="I56" s="156" t="s">
        <v>44</v>
      </c>
      <c r="J56" s="66" t="s">
        <v>45</v>
      </c>
      <c r="K56" s="67" t="s">
        <v>46</v>
      </c>
      <c r="L56" s="66" t="s">
        <v>47</v>
      </c>
      <c r="M56" s="150"/>
    </row>
    <row r="57" spans="1:13" ht="18" customHeight="1">
      <c r="A57" s="4">
        <v>1</v>
      </c>
      <c r="B57" s="157" t="s">
        <v>15</v>
      </c>
      <c r="C57" s="4">
        <v>24</v>
      </c>
      <c r="D57" s="42" t="s">
        <v>16</v>
      </c>
      <c r="E57" s="4"/>
      <c r="F57" s="141"/>
      <c r="G57" s="4"/>
      <c r="H57" s="38"/>
      <c r="I57" s="38"/>
      <c r="J57" s="164">
        <f>H57*C57</f>
        <v>0</v>
      </c>
      <c r="K57" s="38">
        <f>(I57-H57)*C57</f>
        <v>0</v>
      </c>
      <c r="L57" s="164">
        <f>I57*C57</f>
        <v>0</v>
      </c>
      <c r="M57" s="144"/>
    </row>
    <row r="58" spans="1:13" ht="12.75">
      <c r="A58" s="267" t="s">
        <v>17</v>
      </c>
      <c r="B58" s="268"/>
      <c r="C58" s="268"/>
      <c r="D58" s="268"/>
      <c r="E58" s="268"/>
      <c r="F58" s="268"/>
      <c r="G58" s="268"/>
      <c r="H58" s="268"/>
      <c r="I58" s="268"/>
      <c r="J58" s="168">
        <f>SUM(J41,J48,J55,J57)</f>
        <v>0</v>
      </c>
      <c r="K58" s="169">
        <f>SUM(K41,K48,K55,K57)</f>
        <v>0</v>
      </c>
      <c r="L58" s="165">
        <f>SUM(L41,L48,L55,L57)</f>
        <v>0</v>
      </c>
      <c r="M58" s="158"/>
    </row>
    <row r="59" spans="1:13" ht="15" customHeight="1">
      <c r="A59" s="45"/>
      <c r="B59" s="45"/>
      <c r="C59" s="45"/>
      <c r="D59" s="45"/>
      <c r="E59" s="45"/>
      <c r="F59" s="160"/>
      <c r="G59" s="45"/>
      <c r="H59" s="45"/>
      <c r="I59" s="45"/>
      <c r="J59" s="45"/>
      <c r="K59" s="45"/>
      <c r="L59" s="45"/>
      <c r="M59" s="35"/>
    </row>
    <row r="60" spans="1:13" ht="15" customHeight="1">
      <c r="A60" s="161"/>
      <c r="B60" s="262" t="s">
        <v>295</v>
      </c>
      <c r="C60" s="35"/>
      <c r="D60" s="35"/>
      <c r="E60" s="35"/>
      <c r="F60" s="162"/>
      <c r="G60" s="35"/>
      <c r="H60" s="35"/>
      <c r="I60" s="35"/>
      <c r="J60" s="35"/>
      <c r="K60" s="35"/>
      <c r="L60" s="35"/>
      <c r="M60" s="35"/>
    </row>
    <row r="61" spans="1:13" ht="15" customHeight="1">
      <c r="A61" s="35"/>
      <c r="B61" s="262"/>
      <c r="C61" s="35"/>
      <c r="D61" s="35"/>
      <c r="E61" s="35"/>
      <c r="F61" s="162"/>
      <c r="G61" s="35"/>
      <c r="H61" s="35"/>
      <c r="I61" s="35"/>
      <c r="J61" s="35"/>
      <c r="K61" s="35"/>
      <c r="L61" s="35"/>
      <c r="M61" s="35"/>
    </row>
    <row r="62" spans="1:13" ht="15" customHeight="1">
      <c r="A62" s="35"/>
      <c r="B62" s="263" t="s">
        <v>296</v>
      </c>
      <c r="C62" s="35"/>
      <c r="D62" s="35"/>
      <c r="E62" s="35"/>
      <c r="F62" s="162"/>
      <c r="G62" s="35"/>
      <c r="H62" s="35"/>
      <c r="I62" s="35"/>
      <c r="J62" s="35"/>
      <c r="K62" s="35"/>
      <c r="L62" s="35"/>
      <c r="M62" s="35"/>
    </row>
    <row r="63" spans="1:13" ht="15" customHeight="1">
      <c r="A63" s="35"/>
      <c r="B63" s="263" t="s">
        <v>297</v>
      </c>
      <c r="C63" s="35"/>
      <c r="D63" s="35"/>
      <c r="E63" s="35"/>
      <c r="F63" s="162"/>
      <c r="G63" s="35"/>
      <c r="H63" s="35"/>
      <c r="I63" s="35"/>
      <c r="J63" s="35"/>
      <c r="K63" s="35"/>
      <c r="L63" s="35"/>
      <c r="M63" s="35"/>
    </row>
    <row r="64" spans="1:13" ht="15" customHeight="1">
      <c r="A64" s="35"/>
      <c r="B64" s="35"/>
      <c r="C64" s="35"/>
      <c r="D64" s="35"/>
      <c r="E64" s="35"/>
      <c r="F64" s="162"/>
      <c r="G64" s="35"/>
      <c r="H64" s="35"/>
      <c r="I64" s="35"/>
      <c r="J64" s="35"/>
      <c r="K64" s="35"/>
      <c r="L64" s="35"/>
      <c r="M64" s="35"/>
    </row>
    <row r="65" spans="1:13" ht="15" customHeight="1">
      <c r="A65" s="35"/>
      <c r="B65" s="35"/>
      <c r="C65" s="35"/>
      <c r="D65" s="35"/>
      <c r="E65" s="35"/>
      <c r="F65" s="162"/>
      <c r="G65" s="35"/>
      <c r="H65" s="35"/>
      <c r="I65" s="35"/>
      <c r="J65" s="35"/>
      <c r="K65" s="35"/>
      <c r="L65" s="35"/>
      <c r="M65" s="35"/>
    </row>
    <row r="66" spans="1:13" ht="15" customHeight="1">
      <c r="A66" s="35"/>
      <c r="B66" s="163"/>
      <c r="C66" s="35"/>
      <c r="D66" s="35"/>
      <c r="E66" s="35"/>
      <c r="F66" s="162"/>
      <c r="G66" s="35"/>
      <c r="H66" s="35"/>
      <c r="I66" s="35"/>
      <c r="J66" s="35"/>
      <c r="K66" s="35"/>
      <c r="L66" s="35"/>
      <c r="M66" s="35"/>
    </row>
  </sheetData>
  <mergeCells count="3">
    <mergeCell ref="N4:U4"/>
    <mergeCell ref="A58:I58"/>
    <mergeCell ref="C4:K4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B17" sqref="B17:B20"/>
    </sheetView>
  </sheetViews>
  <sheetFormatPr defaultRowHeight="12.75"/>
  <cols>
    <col min="1" max="1" width="12.28515625" style="203" customWidth="1"/>
    <col min="2" max="2" width="31" style="203" customWidth="1"/>
    <col min="3" max="3" width="13.5703125" style="203" customWidth="1"/>
    <col min="4" max="4" width="12.28515625" style="203" customWidth="1"/>
    <col min="5" max="5" width="15.85546875" style="203" customWidth="1"/>
    <col min="6" max="6" width="12.28515625" style="203" customWidth="1"/>
    <col min="7" max="7" width="13.5703125" style="203" customWidth="1"/>
    <col min="8" max="12" width="12.28515625" style="203" customWidth="1"/>
    <col min="13" max="13" width="13.5703125" style="203" customWidth="1"/>
    <col min="14" max="16384" width="9.140625" style="203"/>
  </cols>
  <sheetData>
    <row r="1" spans="1:13">
      <c r="B1" s="112" t="s">
        <v>38</v>
      </c>
      <c r="C1" s="117">
        <v>7</v>
      </c>
      <c r="D1" s="186"/>
      <c r="E1" s="186"/>
      <c r="F1" s="186"/>
      <c r="G1" s="186"/>
      <c r="H1" s="185"/>
      <c r="I1" s="185"/>
      <c r="J1" s="48" t="s">
        <v>180</v>
      </c>
      <c r="K1" s="185"/>
      <c r="L1" s="185"/>
    </row>
    <row r="2" spans="1:13">
      <c r="B2" s="187"/>
      <c r="C2" s="188"/>
      <c r="D2" s="185"/>
      <c r="E2" s="185"/>
      <c r="F2" s="185"/>
      <c r="G2" s="185"/>
      <c r="H2" s="185"/>
      <c r="I2" s="185"/>
      <c r="J2" s="185"/>
      <c r="K2" s="185"/>
      <c r="L2" s="185"/>
    </row>
    <row r="3" spans="1:13" ht="12.75" customHeight="1">
      <c r="B3" s="112" t="s">
        <v>37</v>
      </c>
      <c r="C3" s="298" t="s">
        <v>259</v>
      </c>
      <c r="D3" s="299"/>
      <c r="E3" s="299"/>
      <c r="F3" s="299"/>
      <c r="G3" s="299"/>
      <c r="H3" s="299"/>
      <c r="I3" s="299"/>
      <c r="J3" s="225"/>
      <c r="K3" s="226"/>
      <c r="L3" s="226"/>
    </row>
    <row r="4" spans="1:13">
      <c r="B4" s="185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38.25">
      <c r="A5" s="207" t="s">
        <v>210</v>
      </c>
      <c r="B5" s="120" t="s">
        <v>32</v>
      </c>
      <c r="C5" s="120" t="s">
        <v>49</v>
      </c>
      <c r="D5" s="120" t="s">
        <v>211</v>
      </c>
      <c r="E5" s="2" t="s">
        <v>27</v>
      </c>
      <c r="F5" s="2" t="s">
        <v>3</v>
      </c>
      <c r="G5" s="2" t="s">
        <v>41</v>
      </c>
      <c r="H5" s="120" t="s">
        <v>33</v>
      </c>
      <c r="I5" s="120" t="s">
        <v>34</v>
      </c>
      <c r="J5" s="120" t="s">
        <v>4</v>
      </c>
      <c r="K5" s="120" t="s">
        <v>256</v>
      </c>
      <c r="L5" s="120" t="s">
        <v>5</v>
      </c>
      <c r="M5" s="2" t="s">
        <v>6</v>
      </c>
    </row>
    <row r="6" spans="1:13" ht="30" customHeight="1">
      <c r="A6" s="214">
        <v>1</v>
      </c>
      <c r="B6" s="206" t="s">
        <v>218</v>
      </c>
      <c r="C6" s="216">
        <v>4000</v>
      </c>
      <c r="D6" s="214" t="s">
        <v>257</v>
      </c>
      <c r="E6" s="214"/>
      <c r="F6" s="214"/>
      <c r="G6" s="214"/>
      <c r="H6" s="217"/>
      <c r="I6" s="217"/>
      <c r="J6" s="218">
        <f>H6*G6</f>
        <v>0</v>
      </c>
      <c r="K6" s="217">
        <f>(I6-H6)*G6</f>
        <v>0</v>
      </c>
      <c r="L6" s="218">
        <f>I6*G6</f>
        <v>0</v>
      </c>
      <c r="M6" s="214"/>
    </row>
    <row r="7" spans="1:13" ht="37.5" customHeight="1">
      <c r="A7" s="214">
        <v>2</v>
      </c>
      <c r="B7" s="206" t="s">
        <v>219</v>
      </c>
      <c r="C7" s="216">
        <v>50000</v>
      </c>
      <c r="D7" s="214" t="s">
        <v>257</v>
      </c>
      <c r="E7" s="214"/>
      <c r="F7" s="214"/>
      <c r="G7" s="214"/>
      <c r="H7" s="217"/>
      <c r="I7" s="217"/>
      <c r="J7" s="218">
        <f t="shared" ref="J7:J11" si="0">H7*G7</f>
        <v>0</v>
      </c>
      <c r="K7" s="217">
        <f t="shared" ref="K7:K11" si="1">(I7-H7)*G7</f>
        <v>0</v>
      </c>
      <c r="L7" s="218">
        <f t="shared" ref="L7:L11" si="2">I7*G7</f>
        <v>0</v>
      </c>
      <c r="M7" s="214"/>
    </row>
    <row r="8" spans="1:13" ht="54" customHeight="1">
      <c r="A8" s="214">
        <v>3</v>
      </c>
      <c r="B8" s="206" t="s">
        <v>220</v>
      </c>
      <c r="C8" s="216">
        <v>10000</v>
      </c>
      <c r="D8" s="214" t="s">
        <v>257</v>
      </c>
      <c r="E8" s="214"/>
      <c r="F8" s="214"/>
      <c r="G8" s="214"/>
      <c r="H8" s="217"/>
      <c r="I8" s="217"/>
      <c r="J8" s="218">
        <f t="shared" si="0"/>
        <v>0</v>
      </c>
      <c r="K8" s="217">
        <f t="shared" si="1"/>
        <v>0</v>
      </c>
      <c r="L8" s="218">
        <f t="shared" si="2"/>
        <v>0</v>
      </c>
      <c r="M8" s="214"/>
    </row>
    <row r="9" spans="1:13" ht="39" customHeight="1">
      <c r="A9" s="214">
        <v>4</v>
      </c>
      <c r="B9" s="206" t="s">
        <v>221</v>
      </c>
      <c r="C9" s="216">
        <v>30000</v>
      </c>
      <c r="D9" s="214" t="s">
        <v>257</v>
      </c>
      <c r="E9" s="214"/>
      <c r="F9" s="214"/>
      <c r="G9" s="214"/>
      <c r="H9" s="217"/>
      <c r="I9" s="217"/>
      <c r="J9" s="218">
        <f t="shared" si="0"/>
        <v>0</v>
      </c>
      <c r="K9" s="217">
        <f t="shared" si="1"/>
        <v>0</v>
      </c>
      <c r="L9" s="218">
        <f t="shared" si="2"/>
        <v>0</v>
      </c>
      <c r="M9" s="214"/>
    </row>
    <row r="10" spans="1:13" ht="43.5" customHeight="1">
      <c r="A10" s="214">
        <v>5</v>
      </c>
      <c r="B10" s="206" t="s">
        <v>222</v>
      </c>
      <c r="C10" s="216">
        <v>35000</v>
      </c>
      <c r="D10" s="214" t="s">
        <v>257</v>
      </c>
      <c r="E10" s="214"/>
      <c r="F10" s="214"/>
      <c r="G10" s="214"/>
      <c r="H10" s="217"/>
      <c r="I10" s="217"/>
      <c r="J10" s="218">
        <f t="shared" si="0"/>
        <v>0</v>
      </c>
      <c r="K10" s="217">
        <f>(I10-H10)*G10</f>
        <v>0</v>
      </c>
      <c r="L10" s="218">
        <f t="shared" si="2"/>
        <v>0</v>
      </c>
      <c r="M10" s="214"/>
    </row>
    <row r="11" spans="1:13" ht="45.75" customHeight="1">
      <c r="A11" s="214">
        <v>6</v>
      </c>
      <c r="B11" s="206" t="s">
        <v>223</v>
      </c>
      <c r="C11" s="216">
        <v>10000</v>
      </c>
      <c r="D11" s="214" t="s">
        <v>257</v>
      </c>
      <c r="E11" s="214"/>
      <c r="F11" s="214"/>
      <c r="G11" s="214"/>
      <c r="H11" s="217"/>
      <c r="I11" s="217"/>
      <c r="J11" s="218">
        <f t="shared" si="0"/>
        <v>0</v>
      </c>
      <c r="K11" s="217">
        <f t="shared" si="1"/>
        <v>0</v>
      </c>
      <c r="L11" s="218">
        <f t="shared" si="2"/>
        <v>0</v>
      </c>
      <c r="M11" s="214"/>
    </row>
    <row r="12" spans="1:13">
      <c r="A12" s="214"/>
      <c r="B12" s="207" t="s">
        <v>114</v>
      </c>
      <c r="C12" s="214"/>
      <c r="D12" s="214"/>
      <c r="E12" s="214"/>
      <c r="F12" s="214"/>
      <c r="G12" s="214"/>
      <c r="H12" s="217"/>
      <c r="I12" s="217"/>
      <c r="J12" s="221">
        <f>SUM(J6:J11)</f>
        <v>0</v>
      </c>
      <c r="K12" s="222">
        <f>SUM(K6:K11)</f>
        <v>0</v>
      </c>
      <c r="L12" s="221">
        <f>SUM(L6:L11)</f>
        <v>0</v>
      </c>
      <c r="M12" s="214"/>
    </row>
    <row r="15" spans="1:13" ht="31.5" customHeight="1">
      <c r="B15" s="293" t="s">
        <v>258</v>
      </c>
      <c r="C15" s="293"/>
      <c r="D15" s="293"/>
      <c r="E15" s="293"/>
      <c r="F15" s="293"/>
      <c r="G15" s="293"/>
      <c r="H15" s="293"/>
      <c r="I15" s="293"/>
    </row>
    <row r="16" spans="1:13">
      <c r="B16" s="224"/>
    </row>
    <row r="17" spans="2:2" ht="14.25">
      <c r="B17" s="262" t="s">
        <v>295</v>
      </c>
    </row>
    <row r="18" spans="2:2" ht="14.25">
      <c r="B18" s="262"/>
    </row>
    <row r="19" spans="2:2" ht="14.25">
      <c r="B19" s="263" t="s">
        <v>296</v>
      </c>
    </row>
    <row r="20" spans="2:2" ht="14.25">
      <c r="B20" s="263" t="s">
        <v>297</v>
      </c>
    </row>
  </sheetData>
  <mergeCells count="2">
    <mergeCell ref="B15:I15"/>
    <mergeCell ref="C3:I3"/>
  </mergeCells>
  <pageMargins left="0" right="0" top="0.39409448818897608" bottom="0.39409448818897608" header="0" footer="0"/>
  <pageSetup paperSize="9" scale="81" fitToHeight="0" pageOrder="overThenDown" orientation="landscape" r:id="rId1"/>
  <headerFooter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M17" sqref="A1:M17"/>
    </sheetView>
  </sheetViews>
  <sheetFormatPr defaultRowHeight="12.75"/>
  <cols>
    <col min="1" max="1" width="12.28515625" style="203" customWidth="1"/>
    <col min="2" max="2" width="26.42578125" style="203" customWidth="1"/>
    <col min="3" max="4" width="12.28515625" style="203" customWidth="1"/>
    <col min="5" max="5" width="15.85546875" style="203" customWidth="1"/>
    <col min="6" max="6" width="12.28515625" style="203" customWidth="1"/>
    <col min="7" max="7" width="13.5703125" style="203" customWidth="1"/>
    <col min="8" max="14" width="12.28515625" style="203" customWidth="1"/>
    <col min="15" max="15" width="10.28515625" style="203" customWidth="1"/>
    <col min="16" max="16384" width="9.140625" style="203"/>
  </cols>
  <sheetData>
    <row r="1" spans="1:14">
      <c r="B1" s="112" t="s">
        <v>38</v>
      </c>
      <c r="C1" s="113">
        <v>8</v>
      </c>
      <c r="D1" s="114"/>
      <c r="E1" s="114"/>
      <c r="F1" s="114"/>
      <c r="G1" s="114"/>
      <c r="H1" s="111"/>
      <c r="I1" s="111"/>
      <c r="J1" s="111"/>
      <c r="K1" s="111"/>
      <c r="L1" s="111"/>
    </row>
    <row r="2" spans="1:14">
      <c r="B2" s="115"/>
      <c r="C2" s="116"/>
      <c r="D2" s="111"/>
      <c r="E2" s="111"/>
      <c r="F2" s="111"/>
      <c r="G2" s="111"/>
      <c r="H2" s="111"/>
      <c r="I2" s="111"/>
      <c r="J2" s="111"/>
      <c r="K2" s="111"/>
      <c r="L2" s="111"/>
    </row>
    <row r="3" spans="1:14" ht="14.25" customHeight="1">
      <c r="B3" s="112" t="s">
        <v>37</v>
      </c>
      <c r="C3" s="289" t="s">
        <v>260</v>
      </c>
      <c r="D3" s="290"/>
      <c r="E3" s="290"/>
      <c r="F3" s="290"/>
      <c r="G3" s="290"/>
      <c r="H3" s="290"/>
      <c r="I3" s="225"/>
      <c r="J3" s="226"/>
      <c r="K3" s="226"/>
      <c r="L3" s="226"/>
    </row>
    <row r="4" spans="1:14">
      <c r="B4" s="111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4" ht="38.25">
      <c r="A5" s="214" t="s">
        <v>210</v>
      </c>
      <c r="B5" s="119" t="s">
        <v>32</v>
      </c>
      <c r="C5" s="120" t="s">
        <v>49</v>
      </c>
      <c r="D5" s="119" t="s">
        <v>211</v>
      </c>
      <c r="E5" s="2" t="s">
        <v>27</v>
      </c>
      <c r="F5" s="2" t="s">
        <v>3</v>
      </c>
      <c r="G5" s="2" t="s">
        <v>41</v>
      </c>
      <c r="H5" s="119" t="s">
        <v>33</v>
      </c>
      <c r="I5" s="119" t="s">
        <v>34</v>
      </c>
      <c r="J5" s="119" t="s">
        <v>4</v>
      </c>
      <c r="K5" s="118" t="s">
        <v>287</v>
      </c>
      <c r="L5" s="119" t="s">
        <v>5</v>
      </c>
      <c r="M5" s="2" t="s">
        <v>6</v>
      </c>
    </row>
    <row r="6" spans="1:14" ht="44.25" customHeight="1">
      <c r="A6" s="214">
        <v>1</v>
      </c>
      <c r="B6" s="206" t="s">
        <v>224</v>
      </c>
      <c r="C6" s="216">
        <v>1000</v>
      </c>
      <c r="D6" s="214" t="s">
        <v>36</v>
      </c>
      <c r="E6" s="214"/>
      <c r="F6" s="214"/>
      <c r="G6" s="214"/>
      <c r="H6" s="217"/>
      <c r="I6" s="217"/>
      <c r="J6" s="218">
        <f>H6*G6</f>
        <v>0</v>
      </c>
      <c r="K6" s="217">
        <f>(I6-H6)*G6</f>
        <v>0</v>
      </c>
      <c r="L6" s="218">
        <f>I6*G6</f>
        <v>0</v>
      </c>
      <c r="M6" s="214"/>
    </row>
    <row r="7" spans="1:14" ht="45" customHeight="1">
      <c r="A7" s="214">
        <v>2</v>
      </c>
      <c r="B7" s="206" t="s">
        <v>225</v>
      </c>
      <c r="C7" s="216">
        <v>4000</v>
      </c>
      <c r="D7" s="214" t="s">
        <v>36</v>
      </c>
      <c r="E7" s="214"/>
      <c r="F7" s="214"/>
      <c r="G7" s="214"/>
      <c r="H7" s="217"/>
      <c r="I7" s="217"/>
      <c r="J7" s="218">
        <f>H7*G7</f>
        <v>0</v>
      </c>
      <c r="K7" s="217">
        <f>(I7-H7)*G7</f>
        <v>0</v>
      </c>
      <c r="L7" s="218">
        <f>I7*G7</f>
        <v>0</v>
      </c>
      <c r="M7" s="214"/>
    </row>
    <row r="8" spans="1:14">
      <c r="A8" s="214"/>
      <c r="B8" s="207" t="s">
        <v>25</v>
      </c>
      <c r="C8" s="214"/>
      <c r="D8" s="214"/>
      <c r="E8" s="214"/>
      <c r="F8" s="214"/>
      <c r="G8" s="214"/>
      <c r="H8" s="217"/>
      <c r="I8" s="217"/>
      <c r="J8" s="221">
        <f>SUM(J6:J7)</f>
        <v>0</v>
      </c>
      <c r="K8" s="236">
        <f t="shared" ref="K8:L8" si="0">SUM(K6:K7)</f>
        <v>0</v>
      </c>
      <c r="L8" s="221">
        <f t="shared" si="0"/>
        <v>0</v>
      </c>
      <c r="M8" s="214"/>
    </row>
    <row r="9" spans="1:14">
      <c r="L9" s="223"/>
    </row>
    <row r="10" spans="1:14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</row>
    <row r="11" spans="1:14" ht="37.5" customHeight="1">
      <c r="A11" s="235"/>
      <c r="B11" s="293" t="s">
        <v>261</v>
      </c>
      <c r="C11" s="293"/>
      <c r="D11" s="293"/>
      <c r="E11" s="293"/>
      <c r="F11" s="293"/>
      <c r="G11" s="293"/>
      <c r="H11" s="293"/>
      <c r="I11" s="293"/>
      <c r="J11" s="235"/>
      <c r="K11" s="235"/>
      <c r="L11" s="235"/>
      <c r="M11" s="235"/>
      <c r="N11" s="224"/>
    </row>
    <row r="12" spans="1:14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24"/>
    </row>
    <row r="13" spans="1:14" ht="14.25">
      <c r="A13" s="224"/>
      <c r="B13" s="262" t="s">
        <v>295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</row>
    <row r="14" spans="1:14" ht="14.25">
      <c r="A14" s="224"/>
      <c r="B14" s="262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</row>
    <row r="15" spans="1:14" ht="14.25">
      <c r="A15" s="224"/>
      <c r="B15" s="263" t="s">
        <v>296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</row>
    <row r="16" spans="1:14" ht="14.25">
      <c r="A16" s="224"/>
      <c r="B16" s="263" t="s">
        <v>297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</row>
  </sheetData>
  <mergeCells count="2">
    <mergeCell ref="B11:I11"/>
    <mergeCell ref="C3:H3"/>
  </mergeCells>
  <pageMargins left="0" right="0" top="0.39409448818897608" bottom="0.39409448818897608" header="0" footer="0"/>
  <pageSetup paperSize="9" scale="84" fitToHeight="0" pageOrder="overThenDown" orientation="landscape" r:id="rId1"/>
  <headerFooter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B14" sqref="B14:B17"/>
    </sheetView>
  </sheetViews>
  <sheetFormatPr defaultRowHeight="12.75"/>
  <cols>
    <col min="1" max="1" width="12.28515625" style="203" customWidth="1"/>
    <col min="2" max="2" width="29.140625" style="203" customWidth="1"/>
    <col min="3" max="4" width="12.28515625" style="203" customWidth="1"/>
    <col min="5" max="5" width="15" style="203" customWidth="1"/>
    <col min="6" max="6" width="12.28515625" style="203" customWidth="1"/>
    <col min="7" max="7" width="14.28515625" style="203" customWidth="1"/>
    <col min="8" max="14" width="12.28515625" style="203" customWidth="1"/>
    <col min="15" max="15" width="10.28515625" style="203" customWidth="1"/>
    <col min="16" max="16384" width="9.140625" style="203"/>
  </cols>
  <sheetData>
    <row r="1" spans="1:14">
      <c r="B1" s="112" t="s">
        <v>38</v>
      </c>
      <c r="C1" s="113">
        <v>9</v>
      </c>
      <c r="D1" s="114"/>
      <c r="E1" s="114"/>
      <c r="F1" s="114"/>
      <c r="G1" s="114"/>
      <c r="H1" s="111"/>
      <c r="I1" s="111"/>
      <c r="J1" s="111"/>
      <c r="K1" s="111"/>
      <c r="L1" s="111"/>
    </row>
    <row r="2" spans="1:14">
      <c r="B2" s="115"/>
      <c r="C2" s="116"/>
      <c r="D2" s="111"/>
      <c r="E2" s="111"/>
      <c r="F2" s="111"/>
      <c r="G2" s="111"/>
      <c r="H2" s="111"/>
      <c r="I2" s="111"/>
      <c r="J2" s="111"/>
      <c r="K2" s="111"/>
      <c r="L2" s="111"/>
    </row>
    <row r="3" spans="1:14" ht="14.25" customHeight="1">
      <c r="B3" s="112" t="s">
        <v>37</v>
      </c>
      <c r="C3" s="298" t="s">
        <v>263</v>
      </c>
      <c r="D3" s="299"/>
      <c r="E3" s="299"/>
      <c r="F3" s="299"/>
      <c r="G3" s="299"/>
      <c r="H3" s="299"/>
      <c r="I3" s="300"/>
      <c r="J3" s="227"/>
      <c r="K3" s="228"/>
      <c r="L3" s="228"/>
    </row>
    <row r="4" spans="1:14">
      <c r="B4" s="111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4" ht="38.25">
      <c r="A5" s="207" t="s">
        <v>210</v>
      </c>
      <c r="B5" s="119" t="s">
        <v>32</v>
      </c>
      <c r="C5" s="120" t="s">
        <v>49</v>
      </c>
      <c r="D5" s="119" t="s">
        <v>211</v>
      </c>
      <c r="E5" s="2" t="s">
        <v>27</v>
      </c>
      <c r="F5" s="2" t="s">
        <v>3</v>
      </c>
      <c r="G5" s="2" t="s">
        <v>41</v>
      </c>
      <c r="H5" s="119" t="s">
        <v>33</v>
      </c>
      <c r="I5" s="119" t="s">
        <v>34</v>
      </c>
      <c r="J5" s="119" t="s">
        <v>4</v>
      </c>
      <c r="K5" s="119" t="s">
        <v>256</v>
      </c>
      <c r="L5" s="119" t="s">
        <v>5</v>
      </c>
      <c r="M5" s="2" t="s">
        <v>6</v>
      </c>
    </row>
    <row r="6" spans="1:14" ht="25.5">
      <c r="A6" s="214">
        <v>1</v>
      </c>
      <c r="B6" s="206" t="s">
        <v>226</v>
      </c>
      <c r="C6" s="216">
        <v>100000</v>
      </c>
      <c r="D6" s="214" t="s">
        <v>36</v>
      </c>
      <c r="E6" s="214"/>
      <c r="F6" s="214"/>
      <c r="G6" s="214"/>
      <c r="H6" s="217"/>
      <c r="I6" s="217"/>
      <c r="J6" s="218">
        <f>H6*G6</f>
        <v>0</v>
      </c>
      <c r="K6" s="217">
        <f>(I6-H6)*G6</f>
        <v>0</v>
      </c>
      <c r="L6" s="218">
        <f>I6*G6</f>
        <v>0</v>
      </c>
      <c r="M6" s="214"/>
    </row>
    <row r="7" spans="1:14" ht="25.5">
      <c r="A7" s="214">
        <v>2</v>
      </c>
      <c r="B7" s="206" t="s">
        <v>227</v>
      </c>
      <c r="C7" s="216">
        <v>20000</v>
      </c>
      <c r="D7" s="214" t="s">
        <v>36</v>
      </c>
      <c r="E7" s="214"/>
      <c r="F7" s="214"/>
      <c r="G7" s="214"/>
      <c r="H7" s="217"/>
      <c r="I7" s="217"/>
      <c r="J7" s="218">
        <f>H7*G7</f>
        <v>0</v>
      </c>
      <c r="K7" s="217">
        <f>(I7-H7)*G7</f>
        <v>0</v>
      </c>
      <c r="L7" s="218">
        <f>I7*G7</f>
        <v>0</v>
      </c>
      <c r="M7" s="214"/>
    </row>
    <row r="8" spans="1:14">
      <c r="A8" s="219"/>
      <c r="B8" s="232" t="s">
        <v>25</v>
      </c>
      <c r="C8" s="219"/>
      <c r="D8" s="219"/>
      <c r="E8" s="219"/>
      <c r="F8" s="219"/>
      <c r="G8" s="219"/>
      <c r="H8" s="220"/>
      <c r="I8" s="220"/>
      <c r="J8" s="233">
        <f>SUM(J6:J7)</f>
        <v>0</v>
      </c>
      <c r="K8" s="234">
        <f>SUM(K6:K7)</f>
        <v>0</v>
      </c>
      <c r="L8" s="233">
        <f>SUM(L6:L7)</f>
        <v>0</v>
      </c>
      <c r="M8" s="219"/>
    </row>
    <row r="9" spans="1:14">
      <c r="L9" s="223"/>
    </row>
    <row r="12" spans="1:14" ht="32.25" customHeight="1">
      <c r="B12" s="293" t="s">
        <v>262</v>
      </c>
      <c r="C12" s="293"/>
      <c r="D12" s="293"/>
      <c r="E12" s="293"/>
      <c r="F12" s="293"/>
      <c r="G12" s="293"/>
      <c r="H12" s="293"/>
      <c r="I12" s="293"/>
      <c r="J12" s="235"/>
      <c r="K12" s="235"/>
      <c r="L12" s="235"/>
      <c r="M12" s="235"/>
      <c r="N12" s="235"/>
    </row>
    <row r="13" spans="1:14"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</row>
    <row r="14" spans="1:14" ht="14.25">
      <c r="A14" s="235"/>
      <c r="B14" s="262" t="s">
        <v>295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</row>
    <row r="15" spans="1:14" ht="14.25">
      <c r="A15" s="235"/>
      <c r="B15" s="262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</row>
    <row r="16" spans="1:14" ht="14.25">
      <c r="B16" s="263" t="s">
        <v>296</v>
      </c>
    </row>
    <row r="17" spans="2:2" ht="14.25">
      <c r="B17" s="263" t="s">
        <v>297</v>
      </c>
    </row>
  </sheetData>
  <mergeCells count="2">
    <mergeCell ref="B12:I12"/>
    <mergeCell ref="C3:I3"/>
  </mergeCells>
  <pageMargins left="0" right="0" top="0.39409448818897608" bottom="0.39409448818897608" header="0" footer="0"/>
  <pageSetup paperSize="9" scale="83" fitToHeight="0" pageOrder="overThenDown" orientation="landscape" r:id="rId1"/>
  <headerFooter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B10" sqref="B10:B13"/>
    </sheetView>
  </sheetViews>
  <sheetFormatPr defaultRowHeight="12.75"/>
  <cols>
    <col min="1" max="1" width="9.140625" style="203"/>
    <col min="2" max="2" width="28.5703125" style="203" customWidth="1"/>
    <col min="3" max="4" width="12.28515625" style="203" customWidth="1"/>
    <col min="5" max="5" width="16.28515625" style="203" customWidth="1"/>
    <col min="6" max="6" width="12.28515625" style="203" customWidth="1"/>
    <col min="7" max="7" width="14" style="203" customWidth="1"/>
    <col min="8" max="12" width="12.28515625" style="203" customWidth="1"/>
    <col min="13" max="13" width="13.85546875" style="203" customWidth="1"/>
    <col min="14" max="16384" width="9.140625" style="203"/>
  </cols>
  <sheetData>
    <row r="1" spans="1:13">
      <c r="B1" s="112" t="s">
        <v>38</v>
      </c>
      <c r="C1" s="117">
        <v>10</v>
      </c>
      <c r="D1" s="186"/>
      <c r="E1" s="186"/>
      <c r="F1" s="186"/>
      <c r="G1" s="186"/>
      <c r="H1" s="185"/>
      <c r="I1" s="185"/>
      <c r="J1" s="185"/>
      <c r="K1" s="185"/>
      <c r="L1" s="185"/>
    </row>
    <row r="2" spans="1:13">
      <c r="B2" s="187"/>
      <c r="C2" s="188"/>
      <c r="D2" s="185"/>
      <c r="E2" s="185"/>
      <c r="F2" s="185"/>
      <c r="G2" s="185"/>
      <c r="H2" s="185"/>
      <c r="I2" s="185"/>
      <c r="J2" s="185"/>
      <c r="K2" s="185"/>
      <c r="L2" s="185"/>
    </row>
    <row r="3" spans="1:13">
      <c r="B3" s="112" t="s">
        <v>37</v>
      </c>
      <c r="C3" s="301" t="s">
        <v>288</v>
      </c>
      <c r="D3" s="302"/>
      <c r="E3" s="302"/>
      <c r="F3" s="302"/>
      <c r="G3" s="302"/>
      <c r="H3" s="229"/>
      <c r="I3" s="230"/>
      <c r="J3" s="230"/>
      <c r="K3" s="230"/>
      <c r="L3" s="230"/>
    </row>
    <row r="4" spans="1:13">
      <c r="B4" s="185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45" customHeight="1">
      <c r="A5" s="207" t="s">
        <v>210</v>
      </c>
      <c r="B5" s="120" t="s">
        <v>32</v>
      </c>
      <c r="C5" s="120" t="s">
        <v>49</v>
      </c>
      <c r="D5" s="120" t="s">
        <v>211</v>
      </c>
      <c r="E5" s="2" t="s">
        <v>27</v>
      </c>
      <c r="F5" s="2" t="s">
        <v>3</v>
      </c>
      <c r="G5" s="2" t="s">
        <v>41</v>
      </c>
      <c r="H5" s="120" t="s">
        <v>33</v>
      </c>
      <c r="I5" s="120" t="s">
        <v>34</v>
      </c>
      <c r="J5" s="120" t="s">
        <v>4</v>
      </c>
      <c r="K5" s="120" t="s">
        <v>256</v>
      </c>
      <c r="L5" s="120" t="s">
        <v>5</v>
      </c>
      <c r="M5" s="2" t="s">
        <v>6</v>
      </c>
    </row>
    <row r="6" spans="1:13" ht="80.25" customHeight="1">
      <c r="A6" s="214">
        <v>1</v>
      </c>
      <c r="B6" s="206" t="s">
        <v>286</v>
      </c>
      <c r="C6" s="216">
        <v>1200</v>
      </c>
      <c r="D6" s="214" t="s">
        <v>257</v>
      </c>
      <c r="E6" s="214"/>
      <c r="F6" s="214"/>
      <c r="G6" s="214"/>
      <c r="H6" s="217"/>
      <c r="I6" s="217"/>
      <c r="J6" s="218">
        <f>H6*G6</f>
        <v>0</v>
      </c>
      <c r="K6" s="217">
        <f>(I6-H6)*G6</f>
        <v>0</v>
      </c>
      <c r="L6" s="218">
        <f>I6*G6</f>
        <v>0</v>
      </c>
      <c r="M6" s="214"/>
    </row>
    <row r="7" spans="1:13">
      <c r="A7" s="214"/>
      <c r="B7" s="207" t="s">
        <v>25</v>
      </c>
      <c r="C7" s="214"/>
      <c r="D7" s="214"/>
      <c r="E7" s="214"/>
      <c r="F7" s="214"/>
      <c r="G7" s="214"/>
      <c r="H7" s="217"/>
      <c r="I7" s="217"/>
      <c r="J7" s="221">
        <f>SUM(J6)</f>
        <v>0</v>
      </c>
      <c r="K7" s="231">
        <f t="shared" ref="K7:L7" si="0">SUM(K6)</f>
        <v>0</v>
      </c>
      <c r="L7" s="221">
        <f t="shared" si="0"/>
        <v>0</v>
      </c>
      <c r="M7" s="214"/>
    </row>
    <row r="10" spans="1:13" ht="14.25">
      <c r="B10" s="262" t="s">
        <v>295</v>
      </c>
      <c r="L10" s="223"/>
    </row>
    <row r="11" spans="1:13" ht="14.25">
      <c r="B11" s="262"/>
    </row>
    <row r="12" spans="1:13" ht="14.25">
      <c r="B12" s="263" t="s">
        <v>296</v>
      </c>
    </row>
    <row r="13" spans="1:13" ht="14.25">
      <c r="B13" s="263" t="s">
        <v>297</v>
      </c>
    </row>
  </sheetData>
  <mergeCells count="1">
    <mergeCell ref="C3:G3"/>
  </mergeCells>
  <pageMargins left="0" right="0" top="0.39409448818897608" bottom="0.39409448818897608" header="0" footer="0"/>
  <pageSetup paperSize="9" scale="83" fitToHeight="0" pageOrder="overThenDown" orientation="landscape" r:id="rId1"/>
  <headerFooter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activeCell="C5" sqref="C5"/>
    </sheetView>
  </sheetViews>
  <sheetFormatPr defaultRowHeight="12.75"/>
  <cols>
    <col min="1" max="1" width="10" style="203" customWidth="1"/>
    <col min="2" max="2" width="24.5703125" style="203" customWidth="1"/>
    <col min="3" max="4" width="12.28515625" style="203" customWidth="1"/>
    <col min="5" max="5" width="15.7109375" style="203" customWidth="1"/>
    <col min="6" max="6" width="12.28515625" style="203" customWidth="1"/>
    <col min="7" max="7" width="14.140625" style="203" customWidth="1"/>
    <col min="8" max="12" width="12.28515625" style="203" customWidth="1"/>
    <col min="13" max="13" width="13.140625" style="203" customWidth="1"/>
    <col min="14" max="16384" width="9.140625" style="203"/>
  </cols>
  <sheetData>
    <row r="1" spans="1:13">
      <c r="B1" s="112" t="s">
        <v>38</v>
      </c>
      <c r="C1" s="113">
        <v>11</v>
      </c>
      <c r="D1" s="114"/>
      <c r="E1" s="114"/>
      <c r="F1" s="114"/>
      <c r="G1" s="114"/>
      <c r="H1" s="111"/>
      <c r="I1" s="111"/>
      <c r="J1" s="111"/>
      <c r="K1" s="111"/>
      <c r="L1" s="111"/>
    </row>
    <row r="2" spans="1:13">
      <c r="B2" s="115"/>
      <c r="C2" s="116"/>
      <c r="D2" s="111"/>
      <c r="E2" s="111"/>
      <c r="F2" s="111"/>
      <c r="G2" s="111"/>
      <c r="H2" s="111"/>
      <c r="I2" s="111"/>
      <c r="J2" s="111"/>
      <c r="K2" s="111"/>
      <c r="L2" s="111"/>
    </row>
    <row r="3" spans="1:13">
      <c r="B3" s="112" t="s">
        <v>37</v>
      </c>
      <c r="C3" s="289" t="s">
        <v>228</v>
      </c>
      <c r="D3" s="290"/>
      <c r="E3" s="290"/>
      <c r="F3" s="290"/>
      <c r="G3" s="305"/>
      <c r="H3" s="122"/>
      <c r="I3" s="122"/>
      <c r="J3" s="122"/>
      <c r="K3" s="122"/>
      <c r="L3" s="122"/>
    </row>
    <row r="4" spans="1:13">
      <c r="B4" s="111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3" ht="38.25">
      <c r="A5" s="207" t="s">
        <v>210</v>
      </c>
      <c r="B5" s="119" t="s">
        <v>32</v>
      </c>
      <c r="C5" s="120" t="s">
        <v>310</v>
      </c>
      <c r="D5" s="119" t="s">
        <v>211</v>
      </c>
      <c r="E5" s="2" t="s">
        <v>27</v>
      </c>
      <c r="F5" s="2" t="s">
        <v>3</v>
      </c>
      <c r="G5" s="2" t="s">
        <v>41</v>
      </c>
      <c r="H5" s="119" t="s">
        <v>33</v>
      </c>
      <c r="I5" s="119" t="s">
        <v>34</v>
      </c>
      <c r="J5" s="119" t="s">
        <v>4</v>
      </c>
      <c r="K5" s="119" t="s">
        <v>256</v>
      </c>
      <c r="L5" s="119" t="s">
        <v>5</v>
      </c>
      <c r="M5" s="2" t="s">
        <v>6</v>
      </c>
    </row>
    <row r="6" spans="1:13">
      <c r="A6" s="237">
        <v>1</v>
      </c>
      <c r="B6" s="238" t="s">
        <v>229</v>
      </c>
      <c r="C6" s="214">
        <v>140</v>
      </c>
      <c r="D6" s="214"/>
      <c r="E6" s="214"/>
      <c r="F6" s="214"/>
      <c r="G6" s="214"/>
      <c r="H6" s="217"/>
      <c r="I6" s="217"/>
      <c r="J6" s="218">
        <f>H6*G6</f>
        <v>0</v>
      </c>
      <c r="K6" s="217">
        <f>(I6-H6)*G6</f>
        <v>0</v>
      </c>
      <c r="L6" s="218">
        <f>I6*G6</f>
        <v>0</v>
      </c>
      <c r="M6" s="214"/>
    </row>
    <row r="7" spans="1:13">
      <c r="A7" s="237">
        <v>2</v>
      </c>
      <c r="B7" s="238" t="s">
        <v>230</v>
      </c>
      <c r="C7" s="214">
        <v>50</v>
      </c>
      <c r="D7" s="214"/>
      <c r="E7" s="214"/>
      <c r="F7" s="214"/>
      <c r="G7" s="214"/>
      <c r="H7" s="217"/>
      <c r="I7" s="217"/>
      <c r="J7" s="218">
        <f t="shared" ref="J7:J10" si="0">H7*G7</f>
        <v>0</v>
      </c>
      <c r="K7" s="217">
        <f t="shared" ref="K7:K10" si="1">(I7-H7)*G7</f>
        <v>0</v>
      </c>
      <c r="L7" s="218">
        <f t="shared" ref="L7:L10" si="2">I7*G7</f>
        <v>0</v>
      </c>
      <c r="M7" s="214"/>
    </row>
    <row r="8" spans="1:13">
      <c r="A8" s="237">
        <v>3</v>
      </c>
      <c r="B8" s="238" t="s">
        <v>231</v>
      </c>
      <c r="C8" s="214">
        <v>400</v>
      </c>
      <c r="D8" s="214"/>
      <c r="E8" s="214"/>
      <c r="F8" s="214"/>
      <c r="G8" s="214"/>
      <c r="H8" s="217"/>
      <c r="I8" s="217"/>
      <c r="J8" s="218">
        <f t="shared" si="0"/>
        <v>0</v>
      </c>
      <c r="K8" s="217">
        <f t="shared" si="1"/>
        <v>0</v>
      </c>
      <c r="L8" s="218">
        <f>I8*G8</f>
        <v>0</v>
      </c>
      <c r="M8" s="214"/>
    </row>
    <row r="9" spans="1:13">
      <c r="A9" s="237">
        <v>4</v>
      </c>
      <c r="B9" s="238" t="s">
        <v>232</v>
      </c>
      <c r="C9" s="214">
        <v>400</v>
      </c>
      <c r="D9" s="214"/>
      <c r="E9" s="214"/>
      <c r="F9" s="214"/>
      <c r="G9" s="214"/>
      <c r="H9" s="217"/>
      <c r="I9" s="217"/>
      <c r="J9" s="218">
        <f t="shared" si="0"/>
        <v>0</v>
      </c>
      <c r="K9" s="217">
        <f t="shared" si="1"/>
        <v>0</v>
      </c>
      <c r="L9" s="218">
        <f t="shared" si="2"/>
        <v>0</v>
      </c>
      <c r="M9" s="214"/>
    </row>
    <row r="10" spans="1:13">
      <c r="A10" s="237">
        <v>5</v>
      </c>
      <c r="B10" s="239" t="s">
        <v>233</v>
      </c>
      <c r="C10" s="240"/>
      <c r="D10" s="214"/>
      <c r="E10" s="214"/>
      <c r="F10" s="214"/>
      <c r="G10" s="214"/>
      <c r="H10" s="217"/>
      <c r="I10" s="217"/>
      <c r="J10" s="218">
        <f t="shared" si="0"/>
        <v>0</v>
      </c>
      <c r="K10" s="217">
        <f t="shared" si="1"/>
        <v>0</v>
      </c>
      <c r="L10" s="218">
        <f t="shared" si="2"/>
        <v>0</v>
      </c>
      <c r="M10" s="214"/>
    </row>
    <row r="11" spans="1:13">
      <c r="A11" s="241"/>
      <c r="B11" s="232" t="s">
        <v>25</v>
      </c>
      <c r="C11" s="240"/>
      <c r="D11" s="214"/>
      <c r="E11" s="214"/>
      <c r="F11" s="214"/>
      <c r="G11" s="214"/>
      <c r="H11" s="217"/>
      <c r="I11" s="217"/>
      <c r="J11" s="221">
        <f>SUM(J6:J10)</f>
        <v>0</v>
      </c>
      <c r="K11" s="222">
        <f t="shared" ref="K11:L11" si="3">SUM(K6:K10)</f>
        <v>0</v>
      </c>
      <c r="L11" s="221">
        <f t="shared" si="3"/>
        <v>0</v>
      </c>
      <c r="M11" s="214"/>
    </row>
    <row r="12" spans="1:13">
      <c r="A12" s="241"/>
    </row>
    <row r="13" spans="1:13">
      <c r="A13" s="241"/>
    </row>
    <row r="14" spans="1:13" ht="39" customHeight="1">
      <c r="A14" s="306" t="s">
        <v>306</v>
      </c>
      <c r="B14" s="307"/>
      <c r="C14" s="307"/>
      <c r="D14" s="307"/>
      <c r="E14" s="307"/>
      <c r="F14" s="307"/>
      <c r="G14" s="307"/>
      <c r="H14" s="307"/>
    </row>
    <row r="15" spans="1:13" ht="17.25" customHeight="1">
      <c r="A15" s="304" t="s">
        <v>174</v>
      </c>
      <c r="B15" s="304"/>
      <c r="C15" s="304"/>
      <c r="D15" s="304"/>
    </row>
    <row r="16" spans="1:13" ht="21" customHeight="1">
      <c r="A16" s="304" t="s">
        <v>203</v>
      </c>
      <c r="B16" s="304"/>
      <c r="C16" s="304"/>
      <c r="D16" s="304"/>
      <c r="E16" s="304"/>
      <c r="F16" s="304"/>
      <c r="G16" s="304"/>
      <c r="H16" s="304"/>
    </row>
    <row r="17" spans="1:8" ht="22.5" customHeight="1">
      <c r="A17" s="304" t="s">
        <v>235</v>
      </c>
      <c r="B17" s="304"/>
      <c r="C17" s="304"/>
      <c r="D17" s="304"/>
      <c r="E17" s="304"/>
      <c r="F17" s="304"/>
      <c r="G17" s="304"/>
      <c r="H17" s="304"/>
    </row>
    <row r="18" spans="1:8" ht="31.5" customHeight="1">
      <c r="A18" s="306" t="s">
        <v>236</v>
      </c>
      <c r="B18" s="307"/>
      <c r="C18" s="307"/>
      <c r="D18" s="307"/>
      <c r="E18" s="307"/>
      <c r="F18" s="307"/>
      <c r="G18" s="307"/>
      <c r="H18" s="307"/>
    </row>
    <row r="19" spans="1:8" ht="27" customHeight="1">
      <c r="A19" s="306" t="s">
        <v>168</v>
      </c>
      <c r="B19" s="307"/>
      <c r="C19" s="307"/>
      <c r="D19" s="307"/>
      <c r="E19" s="307"/>
      <c r="F19" s="307"/>
      <c r="G19" s="307"/>
      <c r="H19" s="307"/>
    </row>
    <row r="20" spans="1:8" ht="24" customHeight="1">
      <c r="A20" s="304" t="s">
        <v>237</v>
      </c>
      <c r="B20" s="304"/>
      <c r="C20" s="304"/>
      <c r="D20" s="304"/>
      <c r="E20" s="304"/>
      <c r="F20" s="304"/>
      <c r="G20" s="304"/>
      <c r="H20" s="304"/>
    </row>
    <row r="21" spans="1:8">
      <c r="A21" s="303" t="s">
        <v>294</v>
      </c>
      <c r="B21" s="303"/>
      <c r="C21" s="303"/>
      <c r="D21" s="303"/>
      <c r="E21" s="303"/>
      <c r="F21" s="303"/>
      <c r="G21" s="303"/>
      <c r="H21" s="303"/>
    </row>
    <row r="23" spans="1:8" ht="14.25">
      <c r="A23" s="262" t="s">
        <v>295</v>
      </c>
    </row>
    <row r="24" spans="1:8" ht="14.25">
      <c r="A24" s="262"/>
    </row>
    <row r="25" spans="1:8" ht="14.25">
      <c r="A25" s="263" t="s">
        <v>296</v>
      </c>
    </row>
    <row r="26" spans="1:8" ht="14.25">
      <c r="A26" s="263" t="s">
        <v>297</v>
      </c>
    </row>
  </sheetData>
  <mergeCells count="9">
    <mergeCell ref="A21:H21"/>
    <mergeCell ref="A20:H20"/>
    <mergeCell ref="A15:D15"/>
    <mergeCell ref="C3:G3"/>
    <mergeCell ref="A14:H14"/>
    <mergeCell ref="A16:H16"/>
    <mergeCell ref="A17:H17"/>
    <mergeCell ref="A18:H18"/>
    <mergeCell ref="A19:H19"/>
  </mergeCells>
  <pageMargins left="0" right="0" top="0.39409448818897608" bottom="0.39409448818897608" header="0" footer="0"/>
  <pageSetup paperSize="9" scale="85" fitToHeight="0" pageOrder="overThenDown" orientation="landscape" r:id="rId1"/>
  <headerFooter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opLeftCell="A19" workbookViewId="0">
      <selection activeCell="C5" sqref="C5"/>
    </sheetView>
  </sheetViews>
  <sheetFormatPr defaultRowHeight="12.75"/>
  <cols>
    <col min="1" max="1" width="11.28515625" style="203" customWidth="1"/>
    <col min="2" max="2" width="25.42578125" style="203" customWidth="1"/>
    <col min="3" max="3" width="14.140625" style="203" customWidth="1"/>
    <col min="4" max="4" width="12.28515625" style="203" customWidth="1"/>
    <col min="5" max="5" width="14.42578125" style="203" customWidth="1"/>
    <col min="6" max="6" width="12.28515625" style="203" customWidth="1"/>
    <col min="7" max="7" width="14.85546875" style="203" customWidth="1"/>
    <col min="8" max="12" width="12.28515625" style="203" customWidth="1"/>
    <col min="13" max="13" width="13.42578125" style="203" customWidth="1"/>
    <col min="14" max="16384" width="9.140625" style="203"/>
  </cols>
  <sheetData>
    <row r="1" spans="1:13">
      <c r="B1" s="112" t="s">
        <v>38</v>
      </c>
      <c r="C1" s="113">
        <v>12</v>
      </c>
      <c r="D1" s="114"/>
      <c r="E1" s="114"/>
      <c r="F1" s="114"/>
      <c r="G1" s="114"/>
      <c r="H1" s="111"/>
      <c r="I1" s="111"/>
      <c r="J1" s="111"/>
      <c r="K1" s="111"/>
      <c r="L1" s="111"/>
    </row>
    <row r="2" spans="1:13">
      <c r="B2" s="115"/>
      <c r="C2" s="116"/>
      <c r="D2" s="111"/>
      <c r="E2" s="111"/>
      <c r="F2" s="111"/>
      <c r="G2" s="111"/>
      <c r="H2" s="111"/>
      <c r="I2" s="111"/>
      <c r="J2" s="111"/>
      <c r="K2" s="111"/>
      <c r="L2" s="111"/>
    </row>
    <row r="3" spans="1:13">
      <c r="B3" s="112" t="s">
        <v>37</v>
      </c>
      <c r="C3" s="289" t="s">
        <v>238</v>
      </c>
      <c r="D3" s="290"/>
      <c r="E3" s="290"/>
      <c r="F3" s="290"/>
      <c r="G3" s="290"/>
      <c r="H3" s="123"/>
      <c r="I3" s="122"/>
      <c r="J3" s="122"/>
      <c r="K3" s="122"/>
      <c r="L3" s="122"/>
    </row>
    <row r="4" spans="1:13">
      <c r="B4" s="111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3" ht="51" customHeight="1">
      <c r="A5" s="207" t="s">
        <v>210</v>
      </c>
      <c r="B5" s="119" t="s">
        <v>32</v>
      </c>
      <c r="C5" s="120" t="s">
        <v>310</v>
      </c>
      <c r="D5" s="119" t="s">
        <v>211</v>
      </c>
      <c r="E5" s="2" t="s">
        <v>27</v>
      </c>
      <c r="F5" s="2" t="s">
        <v>3</v>
      </c>
      <c r="G5" s="2" t="s">
        <v>41</v>
      </c>
      <c r="H5" s="119" t="s">
        <v>33</v>
      </c>
      <c r="I5" s="119" t="s">
        <v>34</v>
      </c>
      <c r="J5" s="119" t="s">
        <v>4</v>
      </c>
      <c r="K5" s="119" t="s">
        <v>256</v>
      </c>
      <c r="L5" s="119" t="s">
        <v>5</v>
      </c>
      <c r="M5" s="2" t="s">
        <v>6</v>
      </c>
    </row>
    <row r="6" spans="1:13">
      <c r="A6" s="214">
        <v>1</v>
      </c>
      <c r="B6" s="215" t="s">
        <v>239</v>
      </c>
      <c r="C6" s="214">
        <v>240</v>
      </c>
      <c r="D6" s="214"/>
      <c r="E6" s="214"/>
      <c r="F6" s="214"/>
      <c r="G6" s="214"/>
      <c r="H6" s="217"/>
      <c r="I6" s="217"/>
      <c r="J6" s="218">
        <f>H6*G6</f>
        <v>0</v>
      </c>
      <c r="K6" s="217">
        <f>(I6-H6)*G6</f>
        <v>0</v>
      </c>
      <c r="L6" s="218">
        <f>I6*G6</f>
        <v>0</v>
      </c>
      <c r="M6" s="214"/>
    </row>
    <row r="7" spans="1:13">
      <c r="A7" s="214">
        <v>2</v>
      </c>
      <c r="B7" s="215" t="s">
        <v>240</v>
      </c>
      <c r="C7" s="214">
        <v>200</v>
      </c>
      <c r="D7" s="214"/>
      <c r="E7" s="214"/>
      <c r="F7" s="214"/>
      <c r="G7" s="214"/>
      <c r="H7" s="217"/>
      <c r="I7" s="217"/>
      <c r="J7" s="218">
        <f t="shared" ref="J7:J23" si="0">H7*G7</f>
        <v>0</v>
      </c>
      <c r="K7" s="217">
        <f t="shared" ref="K7:K23" si="1">(I7-H7)*G7</f>
        <v>0</v>
      </c>
      <c r="L7" s="218">
        <f t="shared" ref="L7:L23" si="2">I7*G7</f>
        <v>0</v>
      </c>
      <c r="M7" s="214"/>
    </row>
    <row r="8" spans="1:13">
      <c r="A8" s="214">
        <v>3</v>
      </c>
      <c r="B8" s="215" t="s">
        <v>241</v>
      </c>
      <c r="C8" s="214">
        <v>800</v>
      </c>
      <c r="D8" s="214"/>
      <c r="E8" s="214"/>
      <c r="F8" s="214"/>
      <c r="G8" s="214"/>
      <c r="H8" s="217"/>
      <c r="I8" s="217"/>
      <c r="J8" s="218">
        <f t="shared" si="0"/>
        <v>0</v>
      </c>
      <c r="K8" s="217">
        <f t="shared" si="1"/>
        <v>0</v>
      </c>
      <c r="L8" s="218">
        <f t="shared" si="2"/>
        <v>0</v>
      </c>
      <c r="M8" s="214"/>
    </row>
    <row r="9" spans="1:13">
      <c r="A9" s="214">
        <v>4</v>
      </c>
      <c r="B9" s="215" t="s">
        <v>242</v>
      </c>
      <c r="C9" s="214">
        <v>800</v>
      </c>
      <c r="D9" s="214"/>
      <c r="E9" s="214"/>
      <c r="F9" s="214"/>
      <c r="G9" s="214"/>
      <c r="H9" s="217"/>
      <c r="I9" s="217"/>
      <c r="J9" s="218">
        <f t="shared" si="0"/>
        <v>0</v>
      </c>
      <c r="K9" s="217">
        <f t="shared" si="1"/>
        <v>0</v>
      </c>
      <c r="L9" s="218">
        <f t="shared" si="2"/>
        <v>0</v>
      </c>
      <c r="M9" s="214"/>
    </row>
    <row r="10" spans="1:13">
      <c r="A10" s="214">
        <v>5</v>
      </c>
      <c r="B10" s="215" t="s">
        <v>243</v>
      </c>
      <c r="C10" s="214">
        <v>1500</v>
      </c>
      <c r="D10" s="214"/>
      <c r="E10" s="214"/>
      <c r="F10" s="214"/>
      <c r="G10" s="214"/>
      <c r="H10" s="217"/>
      <c r="I10" s="217"/>
      <c r="J10" s="218">
        <f t="shared" si="0"/>
        <v>0</v>
      </c>
      <c r="K10" s="217">
        <f t="shared" si="1"/>
        <v>0</v>
      </c>
      <c r="L10" s="218">
        <f t="shared" si="2"/>
        <v>0</v>
      </c>
      <c r="M10" s="214"/>
    </row>
    <row r="11" spans="1:13">
      <c r="A11" s="214">
        <v>6</v>
      </c>
      <c r="B11" s="215" t="s">
        <v>244</v>
      </c>
      <c r="C11" s="214">
        <v>400</v>
      </c>
      <c r="D11" s="214"/>
      <c r="E11" s="214"/>
      <c r="F11" s="214"/>
      <c r="G11" s="214"/>
      <c r="H11" s="217"/>
      <c r="I11" s="217"/>
      <c r="J11" s="218">
        <f t="shared" si="0"/>
        <v>0</v>
      </c>
      <c r="K11" s="217">
        <f t="shared" si="1"/>
        <v>0</v>
      </c>
      <c r="L11" s="218">
        <f t="shared" si="2"/>
        <v>0</v>
      </c>
      <c r="M11" s="214"/>
    </row>
    <row r="12" spans="1:13">
      <c r="A12" s="214">
        <v>7</v>
      </c>
      <c r="B12" s="215" t="s">
        <v>245</v>
      </c>
      <c r="C12" s="214">
        <v>1000</v>
      </c>
      <c r="D12" s="214"/>
      <c r="E12" s="214"/>
      <c r="F12" s="214"/>
      <c r="G12" s="214"/>
      <c r="H12" s="217"/>
      <c r="I12" s="217"/>
      <c r="J12" s="218">
        <f t="shared" si="0"/>
        <v>0</v>
      </c>
      <c r="K12" s="217">
        <f t="shared" si="1"/>
        <v>0</v>
      </c>
      <c r="L12" s="218">
        <f t="shared" si="2"/>
        <v>0</v>
      </c>
      <c r="M12" s="214"/>
    </row>
    <row r="13" spans="1:13">
      <c r="A13" s="214">
        <v>8</v>
      </c>
      <c r="B13" s="215" t="s">
        <v>246</v>
      </c>
      <c r="C13" s="214">
        <v>200</v>
      </c>
      <c r="D13" s="214"/>
      <c r="E13" s="214"/>
      <c r="F13" s="214"/>
      <c r="G13" s="214"/>
      <c r="H13" s="217"/>
      <c r="I13" s="217"/>
      <c r="J13" s="218">
        <f t="shared" si="0"/>
        <v>0</v>
      </c>
      <c r="K13" s="217">
        <f t="shared" si="1"/>
        <v>0</v>
      </c>
      <c r="L13" s="218">
        <f t="shared" si="2"/>
        <v>0</v>
      </c>
      <c r="M13" s="214"/>
    </row>
    <row r="14" spans="1:13">
      <c r="A14" s="214">
        <v>9</v>
      </c>
      <c r="B14" s="215" t="s">
        <v>247</v>
      </c>
      <c r="C14" s="214">
        <v>100</v>
      </c>
      <c r="D14" s="214"/>
      <c r="E14" s="214"/>
      <c r="F14" s="214"/>
      <c r="G14" s="214"/>
      <c r="H14" s="217"/>
      <c r="I14" s="217"/>
      <c r="J14" s="218">
        <f t="shared" si="0"/>
        <v>0</v>
      </c>
      <c r="K14" s="217">
        <f t="shared" si="1"/>
        <v>0</v>
      </c>
      <c r="L14" s="218">
        <f t="shared" si="2"/>
        <v>0</v>
      </c>
      <c r="M14" s="214"/>
    </row>
    <row r="15" spans="1:13">
      <c r="A15" s="214">
        <v>10</v>
      </c>
      <c r="B15" s="215" t="s">
        <v>248</v>
      </c>
      <c r="C15" s="214">
        <v>100</v>
      </c>
      <c r="D15" s="214"/>
      <c r="E15" s="214"/>
      <c r="F15" s="214"/>
      <c r="G15" s="214"/>
      <c r="H15" s="217"/>
      <c r="I15" s="217"/>
      <c r="J15" s="218">
        <f t="shared" si="0"/>
        <v>0</v>
      </c>
      <c r="K15" s="217">
        <f t="shared" si="1"/>
        <v>0</v>
      </c>
      <c r="L15" s="218">
        <f t="shared" si="2"/>
        <v>0</v>
      </c>
      <c r="M15" s="214"/>
    </row>
    <row r="16" spans="1:13">
      <c r="A16" s="214">
        <v>11</v>
      </c>
      <c r="B16" s="215" t="s">
        <v>249</v>
      </c>
      <c r="C16" s="214">
        <v>100</v>
      </c>
      <c r="D16" s="214"/>
      <c r="E16" s="214"/>
      <c r="F16" s="214"/>
      <c r="G16" s="214"/>
      <c r="H16" s="217"/>
      <c r="I16" s="217"/>
      <c r="J16" s="218">
        <f t="shared" si="0"/>
        <v>0</v>
      </c>
      <c r="K16" s="217">
        <f t="shared" si="1"/>
        <v>0</v>
      </c>
      <c r="L16" s="218">
        <f t="shared" si="2"/>
        <v>0</v>
      </c>
      <c r="M16" s="214"/>
    </row>
    <row r="17" spans="1:13">
      <c r="A17" s="214">
        <v>12</v>
      </c>
      <c r="B17" s="215" t="s">
        <v>250</v>
      </c>
      <c r="C17" s="214">
        <v>100</v>
      </c>
      <c r="D17" s="214"/>
      <c r="E17" s="214"/>
      <c r="F17" s="214"/>
      <c r="G17" s="214"/>
      <c r="H17" s="217"/>
      <c r="I17" s="217"/>
      <c r="J17" s="218">
        <f t="shared" si="0"/>
        <v>0</v>
      </c>
      <c r="K17" s="217">
        <f t="shared" si="1"/>
        <v>0</v>
      </c>
      <c r="L17" s="218">
        <f t="shared" si="2"/>
        <v>0</v>
      </c>
      <c r="M17" s="214"/>
    </row>
    <row r="18" spans="1:13">
      <c r="A18" s="214">
        <v>13</v>
      </c>
      <c r="B18" s="215" t="s">
        <v>251</v>
      </c>
      <c r="C18" s="214">
        <v>100</v>
      </c>
      <c r="D18" s="214"/>
      <c r="E18" s="214"/>
      <c r="F18" s="214"/>
      <c r="G18" s="214"/>
      <c r="H18" s="217"/>
      <c r="I18" s="217"/>
      <c r="J18" s="218">
        <f t="shared" si="0"/>
        <v>0</v>
      </c>
      <c r="K18" s="217">
        <f t="shared" si="1"/>
        <v>0</v>
      </c>
      <c r="L18" s="218">
        <f t="shared" si="2"/>
        <v>0</v>
      </c>
      <c r="M18" s="214"/>
    </row>
    <row r="19" spans="1:13" s="264" customFormat="1">
      <c r="A19" s="214">
        <v>14</v>
      </c>
      <c r="B19" s="215" t="s">
        <v>304</v>
      </c>
      <c r="C19" s="214">
        <v>120</v>
      </c>
      <c r="D19" s="214"/>
      <c r="E19" s="214"/>
      <c r="F19" s="214"/>
      <c r="G19" s="214"/>
      <c r="H19" s="217"/>
      <c r="I19" s="217"/>
      <c r="J19" s="218"/>
      <c r="K19" s="217"/>
      <c r="L19" s="218"/>
      <c r="M19" s="214"/>
    </row>
    <row r="20" spans="1:13">
      <c r="A20" s="214">
        <v>15</v>
      </c>
      <c r="B20" s="215" t="s">
        <v>252</v>
      </c>
      <c r="C20" s="214">
        <v>100</v>
      </c>
      <c r="D20" s="214"/>
      <c r="E20" s="214"/>
      <c r="F20" s="214"/>
      <c r="G20" s="214"/>
      <c r="H20" s="217"/>
      <c r="I20" s="217"/>
      <c r="J20" s="218">
        <f t="shared" si="0"/>
        <v>0</v>
      </c>
      <c r="K20" s="217">
        <f t="shared" si="1"/>
        <v>0</v>
      </c>
      <c r="L20" s="218">
        <f t="shared" si="2"/>
        <v>0</v>
      </c>
      <c r="M20" s="214"/>
    </row>
    <row r="21" spans="1:13" s="264" customFormat="1">
      <c r="A21" s="214">
        <v>16</v>
      </c>
      <c r="B21" s="215" t="s">
        <v>305</v>
      </c>
      <c r="C21" s="214">
        <v>120</v>
      </c>
      <c r="D21" s="214"/>
      <c r="E21" s="214"/>
      <c r="F21" s="214"/>
      <c r="G21" s="214"/>
      <c r="H21" s="217"/>
      <c r="I21" s="217"/>
      <c r="J21" s="218"/>
      <c r="K21" s="217"/>
      <c r="L21" s="218"/>
      <c r="M21" s="214"/>
    </row>
    <row r="22" spans="1:13">
      <c r="A22" s="214">
        <v>17</v>
      </c>
      <c r="B22" s="215" t="s">
        <v>253</v>
      </c>
      <c r="C22" s="214">
        <v>100</v>
      </c>
      <c r="D22" s="214"/>
      <c r="E22" s="214"/>
      <c r="F22" s="214"/>
      <c r="G22" s="214"/>
      <c r="H22" s="217"/>
      <c r="I22" s="217"/>
      <c r="J22" s="218">
        <f t="shared" si="0"/>
        <v>0</v>
      </c>
      <c r="K22" s="217">
        <f t="shared" si="1"/>
        <v>0</v>
      </c>
      <c r="L22" s="218">
        <f t="shared" si="2"/>
        <v>0</v>
      </c>
      <c r="M22" s="214"/>
    </row>
    <row r="23" spans="1:13">
      <c r="A23" s="214">
        <v>18</v>
      </c>
      <c r="B23" s="206" t="s">
        <v>233</v>
      </c>
      <c r="C23" s="214"/>
      <c r="D23" s="214"/>
      <c r="E23" s="214"/>
      <c r="F23" s="214"/>
      <c r="G23" s="214"/>
      <c r="H23" s="217"/>
      <c r="I23" s="217"/>
      <c r="J23" s="218">
        <f t="shared" si="0"/>
        <v>0</v>
      </c>
      <c r="K23" s="217">
        <f t="shared" si="1"/>
        <v>0</v>
      </c>
      <c r="L23" s="218">
        <f t="shared" si="2"/>
        <v>0</v>
      </c>
      <c r="M23" s="214"/>
    </row>
    <row r="24" spans="1:13" ht="19.5" customHeight="1">
      <c r="A24" s="214"/>
      <c r="B24" s="207" t="s">
        <v>25</v>
      </c>
      <c r="C24" s="214"/>
      <c r="D24" s="214"/>
      <c r="E24" s="214"/>
      <c r="F24" s="214"/>
      <c r="G24" s="214"/>
      <c r="H24" s="217"/>
      <c r="I24" s="217"/>
      <c r="J24" s="221">
        <f>SUM(J6:J23)</f>
        <v>0</v>
      </c>
      <c r="K24" s="222">
        <f t="shared" ref="K24:L24" si="3">SUM(K6:K23)</f>
        <v>0</v>
      </c>
      <c r="L24" s="221">
        <f t="shared" si="3"/>
        <v>0</v>
      </c>
      <c r="M24" s="214"/>
    </row>
    <row r="25" spans="1:13" ht="40.5" customHeight="1">
      <c r="A25" s="308" t="s">
        <v>234</v>
      </c>
      <c r="B25" s="309"/>
      <c r="C25" s="309"/>
      <c r="D25" s="309"/>
      <c r="E25" s="309"/>
      <c r="F25" s="309"/>
      <c r="G25" s="309"/>
    </row>
    <row r="26" spans="1:13" ht="24.75" customHeight="1">
      <c r="A26" s="304" t="s">
        <v>174</v>
      </c>
      <c r="B26" s="304"/>
      <c r="C26" s="304"/>
      <c r="D26" s="304"/>
      <c r="E26" s="304"/>
      <c r="F26" s="304"/>
      <c r="G26" s="304"/>
    </row>
    <row r="27" spans="1:13" ht="24.75" customHeight="1">
      <c r="A27" s="304" t="s">
        <v>203</v>
      </c>
      <c r="B27" s="304"/>
      <c r="C27" s="304"/>
      <c r="D27" s="304"/>
      <c r="E27" s="304"/>
      <c r="F27" s="304"/>
      <c r="G27" s="304"/>
    </row>
    <row r="28" spans="1:13" ht="26.25" customHeight="1">
      <c r="A28" s="304" t="s">
        <v>235</v>
      </c>
      <c r="B28" s="304"/>
      <c r="C28" s="304"/>
      <c r="D28" s="304"/>
      <c r="E28" s="304"/>
      <c r="F28" s="304"/>
      <c r="G28" s="304"/>
    </row>
    <row r="29" spans="1:13" ht="31.5" customHeight="1">
      <c r="A29" s="306" t="s">
        <v>236</v>
      </c>
      <c r="B29" s="307"/>
      <c r="C29" s="307"/>
      <c r="D29" s="307"/>
      <c r="E29" s="307"/>
      <c r="F29" s="307"/>
      <c r="G29" s="307"/>
    </row>
    <row r="30" spans="1:13" ht="28.5" customHeight="1">
      <c r="A30" s="306" t="s">
        <v>168</v>
      </c>
      <c r="B30" s="307"/>
      <c r="C30" s="307"/>
      <c r="D30" s="307"/>
      <c r="E30" s="307"/>
      <c r="F30" s="307"/>
      <c r="G30" s="307"/>
    </row>
    <row r="31" spans="1:13" ht="22.5" customHeight="1">
      <c r="A31" s="304" t="s">
        <v>237</v>
      </c>
      <c r="B31" s="304"/>
      <c r="C31" s="304"/>
      <c r="D31" s="304"/>
      <c r="E31" s="304"/>
      <c r="F31" s="304"/>
      <c r="G31" s="304"/>
    </row>
    <row r="32" spans="1:13" ht="15" customHeight="1">
      <c r="A32" s="303" t="s">
        <v>294</v>
      </c>
      <c r="B32" s="303"/>
      <c r="C32" s="303"/>
      <c r="D32" s="303"/>
      <c r="E32" s="303"/>
      <c r="F32" s="303"/>
      <c r="G32" s="303"/>
      <c r="H32" s="303"/>
    </row>
    <row r="34" spans="1:1" ht="14.25">
      <c r="A34" s="262" t="s">
        <v>295</v>
      </c>
    </row>
    <row r="35" spans="1:1" ht="14.25">
      <c r="A35" s="262"/>
    </row>
    <row r="36" spans="1:1" ht="14.25">
      <c r="A36" s="263" t="s">
        <v>296</v>
      </c>
    </row>
    <row r="37" spans="1:1" ht="14.25">
      <c r="A37" s="263" t="s">
        <v>297</v>
      </c>
    </row>
  </sheetData>
  <mergeCells count="9">
    <mergeCell ref="A29:G29"/>
    <mergeCell ref="A30:G30"/>
    <mergeCell ref="A31:G31"/>
    <mergeCell ref="A32:H32"/>
    <mergeCell ref="C3:G3"/>
    <mergeCell ref="A25:G25"/>
    <mergeCell ref="A26:G26"/>
    <mergeCell ref="A27:G27"/>
    <mergeCell ref="A28:G28"/>
  </mergeCells>
  <pageMargins left="0" right="0" top="0.39409448818897608" bottom="0.39409448818897608" header="0" footer="0"/>
  <pageSetup paperSize="9" scale="81" pageOrder="overThenDown" orientation="landscape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topLeftCell="A4" zoomScaleNormal="100" workbookViewId="0">
      <selection activeCell="A23" sqref="A23"/>
    </sheetView>
  </sheetViews>
  <sheetFormatPr defaultColWidth="8.85546875" defaultRowHeight="14.25" customHeight="1"/>
  <cols>
    <col min="1" max="1" width="4.42578125" style="48" customWidth="1"/>
    <col min="2" max="2" width="50.85546875" style="48" customWidth="1"/>
    <col min="3" max="3" width="17.7109375" style="48" customWidth="1"/>
    <col min="4" max="4" width="16.28515625" style="48" customWidth="1"/>
    <col min="5" max="5" width="9.140625" style="48" customWidth="1"/>
    <col min="6" max="256" width="8.85546875" style="25" customWidth="1"/>
    <col min="257" max="16384" width="8.85546875" style="25"/>
  </cols>
  <sheetData>
    <row r="1" spans="1:5" ht="14.25" customHeight="1">
      <c r="B1" s="48" t="s">
        <v>307</v>
      </c>
      <c r="D1" s="48" t="s">
        <v>180</v>
      </c>
    </row>
    <row r="2" spans="1:5" ht="15" customHeight="1">
      <c r="A2" s="31"/>
      <c r="B2" s="31"/>
      <c r="C2" s="31"/>
      <c r="D2" s="68"/>
      <c r="E2" s="35"/>
    </row>
    <row r="3" spans="1:5" ht="15" customHeight="1">
      <c r="B3" s="272" t="s">
        <v>22</v>
      </c>
      <c r="C3" s="273"/>
      <c r="D3" s="274"/>
      <c r="E3" s="39"/>
    </row>
    <row r="4" spans="1:5" ht="15" customHeight="1">
      <c r="A4" s="33"/>
      <c r="B4" s="33"/>
      <c r="C4" s="33"/>
      <c r="D4" s="69"/>
      <c r="E4" s="35"/>
    </row>
    <row r="5" spans="1:5" ht="69.75" customHeight="1">
      <c r="A5" s="11" t="s">
        <v>23</v>
      </c>
      <c r="B5" s="52" t="s">
        <v>24</v>
      </c>
      <c r="C5" s="61" t="s">
        <v>80</v>
      </c>
      <c r="D5" s="62" t="s">
        <v>81</v>
      </c>
      <c r="E5" s="39"/>
    </row>
    <row r="6" spans="1:5" ht="78.75" customHeight="1">
      <c r="A6" s="76">
        <v>1</v>
      </c>
      <c r="B6" s="99" t="s">
        <v>182</v>
      </c>
      <c r="C6" s="77"/>
      <c r="D6" s="70"/>
      <c r="E6" s="39"/>
    </row>
    <row r="7" spans="1:5" ht="39.950000000000003" customHeight="1">
      <c r="A7" s="76">
        <f t="shared" ref="A7:A37" si="0">A6+1</f>
        <v>2</v>
      </c>
      <c r="B7" s="79" t="s">
        <v>128</v>
      </c>
      <c r="C7" s="77"/>
      <c r="D7" s="70"/>
      <c r="E7" s="39"/>
    </row>
    <row r="8" spans="1:5" ht="39.950000000000003" customHeight="1">
      <c r="A8" s="76">
        <f t="shared" si="0"/>
        <v>3</v>
      </c>
      <c r="B8" s="79" t="s">
        <v>115</v>
      </c>
      <c r="C8" s="77"/>
      <c r="D8" s="70"/>
      <c r="E8" s="39"/>
    </row>
    <row r="9" spans="1:5" ht="39" customHeight="1">
      <c r="A9" s="76">
        <f t="shared" si="0"/>
        <v>4</v>
      </c>
      <c r="B9" s="79" t="s">
        <v>116</v>
      </c>
      <c r="C9" s="77"/>
      <c r="D9" s="70"/>
      <c r="E9" s="39"/>
    </row>
    <row r="10" spans="1:5" ht="45.75" customHeight="1">
      <c r="A10" s="76">
        <f t="shared" si="0"/>
        <v>5</v>
      </c>
      <c r="B10" s="79" t="s">
        <v>130</v>
      </c>
      <c r="C10" s="77"/>
      <c r="D10" s="70"/>
      <c r="E10" s="39"/>
    </row>
    <row r="11" spans="1:5" ht="39.950000000000003" customHeight="1">
      <c r="A11" s="76">
        <f t="shared" si="0"/>
        <v>6</v>
      </c>
      <c r="B11" s="79" t="s">
        <v>117</v>
      </c>
      <c r="C11" s="77"/>
      <c r="D11" s="70"/>
      <c r="E11" s="39"/>
    </row>
    <row r="12" spans="1:5" ht="39.950000000000003" customHeight="1">
      <c r="A12" s="76">
        <f t="shared" si="0"/>
        <v>7</v>
      </c>
      <c r="B12" s="99" t="s">
        <v>183</v>
      </c>
      <c r="C12" s="77"/>
      <c r="D12" s="70"/>
      <c r="E12" s="39"/>
    </row>
    <row r="13" spans="1:5" ht="55.5" customHeight="1">
      <c r="A13" s="76">
        <f t="shared" si="0"/>
        <v>8</v>
      </c>
      <c r="B13" s="99" t="s">
        <v>184</v>
      </c>
      <c r="C13" s="77"/>
      <c r="D13" s="70"/>
      <c r="E13" s="39"/>
    </row>
    <row r="14" spans="1:5" ht="45" customHeight="1">
      <c r="A14" s="76">
        <f t="shared" si="0"/>
        <v>9</v>
      </c>
      <c r="B14" s="99" t="s">
        <v>185</v>
      </c>
      <c r="C14" s="77"/>
      <c r="D14" s="70"/>
      <c r="E14" s="39"/>
    </row>
    <row r="15" spans="1:5" ht="45" customHeight="1">
      <c r="A15" s="76">
        <f t="shared" si="0"/>
        <v>10</v>
      </c>
      <c r="B15" s="79" t="s">
        <v>118</v>
      </c>
      <c r="C15" s="77"/>
      <c r="D15" s="70"/>
      <c r="E15" s="39"/>
    </row>
    <row r="16" spans="1:5" ht="45" customHeight="1">
      <c r="A16" s="76">
        <f t="shared" si="0"/>
        <v>11</v>
      </c>
      <c r="B16" s="99" t="s">
        <v>186</v>
      </c>
      <c r="C16" s="77"/>
      <c r="D16" s="70"/>
      <c r="E16" s="39"/>
    </row>
    <row r="17" spans="1:5" ht="39.950000000000003" customHeight="1">
      <c r="A17" s="76">
        <f t="shared" si="0"/>
        <v>12</v>
      </c>
      <c r="B17" s="99" t="s">
        <v>187</v>
      </c>
      <c r="C17" s="77"/>
      <c r="D17" s="70"/>
      <c r="E17" s="39"/>
    </row>
    <row r="18" spans="1:5" ht="45" customHeight="1">
      <c r="A18" s="76">
        <f t="shared" si="0"/>
        <v>13</v>
      </c>
      <c r="B18" s="99" t="s">
        <v>188</v>
      </c>
      <c r="C18" s="77"/>
      <c r="D18" s="70"/>
      <c r="E18" s="39"/>
    </row>
    <row r="19" spans="1:5" ht="33.75" customHeight="1">
      <c r="A19" s="76">
        <f t="shared" si="0"/>
        <v>14</v>
      </c>
      <c r="B19" s="100" t="s">
        <v>189</v>
      </c>
      <c r="C19" s="77"/>
      <c r="D19" s="70"/>
      <c r="E19" s="39"/>
    </row>
    <row r="20" spans="1:5" ht="39.950000000000003" customHeight="1">
      <c r="A20" s="76">
        <v>15</v>
      </c>
      <c r="B20" s="99" t="s">
        <v>119</v>
      </c>
      <c r="C20" s="77"/>
      <c r="D20" s="70"/>
      <c r="E20" s="39"/>
    </row>
    <row r="21" spans="1:5" ht="25.5" customHeight="1">
      <c r="A21" s="76">
        <v>16</v>
      </c>
      <c r="B21" s="99" t="s">
        <v>120</v>
      </c>
      <c r="C21" s="77"/>
      <c r="D21" s="70"/>
      <c r="E21" s="39"/>
    </row>
    <row r="22" spans="1:5" ht="27" customHeight="1">
      <c r="A22" s="76">
        <v>17</v>
      </c>
      <c r="B22" s="79" t="s">
        <v>121</v>
      </c>
      <c r="C22" s="77"/>
      <c r="D22" s="70"/>
      <c r="E22" s="39"/>
    </row>
    <row r="23" spans="1:5" ht="25.5" customHeight="1">
      <c r="A23" s="76">
        <f t="shared" si="0"/>
        <v>18</v>
      </c>
      <c r="B23" s="79" t="s">
        <v>190</v>
      </c>
      <c r="C23" s="77"/>
      <c r="D23" s="70"/>
      <c r="E23" s="39"/>
    </row>
    <row r="24" spans="1:5" ht="26.25" customHeight="1">
      <c r="A24" s="76">
        <f t="shared" si="0"/>
        <v>19</v>
      </c>
      <c r="B24" s="79" t="s">
        <v>122</v>
      </c>
      <c r="C24" s="77"/>
      <c r="D24" s="70"/>
      <c r="E24" s="39"/>
    </row>
    <row r="25" spans="1:5" ht="33.75" customHeight="1">
      <c r="A25" s="76">
        <f t="shared" si="0"/>
        <v>20</v>
      </c>
      <c r="B25" s="99" t="s">
        <v>123</v>
      </c>
      <c r="C25" s="77"/>
      <c r="D25" s="70"/>
      <c r="E25" s="39"/>
    </row>
    <row r="26" spans="1:5" ht="37.5" customHeight="1">
      <c r="A26" s="76">
        <f t="shared" si="0"/>
        <v>21</v>
      </c>
      <c r="B26" s="99" t="s">
        <v>191</v>
      </c>
      <c r="C26" s="77"/>
      <c r="D26" s="70"/>
      <c r="E26" s="39"/>
    </row>
    <row r="27" spans="1:5" ht="32.25" customHeight="1">
      <c r="A27" s="76">
        <f t="shared" si="0"/>
        <v>22</v>
      </c>
      <c r="B27" s="99" t="s">
        <v>192</v>
      </c>
      <c r="C27" s="77"/>
      <c r="D27" s="70"/>
      <c r="E27" s="39"/>
    </row>
    <row r="28" spans="1:5" ht="33" customHeight="1">
      <c r="A28" s="76">
        <f t="shared" si="0"/>
        <v>23</v>
      </c>
      <c r="B28" s="99" t="s">
        <v>193</v>
      </c>
      <c r="C28" s="77"/>
      <c r="D28" s="70"/>
      <c r="E28" s="39"/>
    </row>
    <row r="29" spans="1:5" ht="39.950000000000003" customHeight="1">
      <c r="A29" s="76">
        <f t="shared" si="0"/>
        <v>24</v>
      </c>
      <c r="B29" s="99" t="s">
        <v>124</v>
      </c>
      <c r="C29" s="77"/>
      <c r="D29" s="70"/>
      <c r="E29" s="39"/>
    </row>
    <row r="30" spans="1:5" ht="78" customHeight="1">
      <c r="A30" s="76">
        <f t="shared" si="0"/>
        <v>25</v>
      </c>
      <c r="B30" s="79" t="s">
        <v>300</v>
      </c>
      <c r="C30" s="77"/>
      <c r="D30" s="70"/>
      <c r="E30" s="39"/>
    </row>
    <row r="31" spans="1:5" ht="39.950000000000003" customHeight="1">
      <c r="A31" s="76">
        <f t="shared" si="0"/>
        <v>26</v>
      </c>
      <c r="B31" s="99" t="s">
        <v>271</v>
      </c>
      <c r="C31" s="77"/>
      <c r="D31" s="70"/>
      <c r="E31" s="39"/>
    </row>
    <row r="32" spans="1:5" ht="39.950000000000003" customHeight="1">
      <c r="A32" s="76">
        <f t="shared" si="0"/>
        <v>27</v>
      </c>
      <c r="B32" s="99" t="s">
        <v>125</v>
      </c>
      <c r="C32" s="77"/>
      <c r="D32" s="70"/>
      <c r="E32" s="39"/>
    </row>
    <row r="33" spans="1:5" ht="39.950000000000003" customHeight="1">
      <c r="A33" s="76">
        <f t="shared" si="0"/>
        <v>28</v>
      </c>
      <c r="B33" s="99" t="s">
        <v>126</v>
      </c>
      <c r="C33" s="77"/>
      <c r="D33" s="70"/>
      <c r="E33" s="39"/>
    </row>
    <row r="34" spans="1:5" ht="64.5" customHeight="1">
      <c r="A34" s="76">
        <f t="shared" si="0"/>
        <v>29</v>
      </c>
      <c r="B34" s="99" t="s">
        <v>194</v>
      </c>
      <c r="C34" s="77"/>
      <c r="D34" s="70"/>
      <c r="E34" s="39"/>
    </row>
    <row r="35" spans="1:5" ht="46.5" customHeight="1">
      <c r="A35" s="76">
        <f t="shared" si="0"/>
        <v>30</v>
      </c>
      <c r="B35" s="99" t="s">
        <v>195</v>
      </c>
      <c r="C35" s="77"/>
      <c r="D35" s="70"/>
      <c r="E35" s="39"/>
    </row>
    <row r="36" spans="1:5" ht="39.950000000000003" customHeight="1">
      <c r="A36" s="76">
        <f t="shared" si="0"/>
        <v>31</v>
      </c>
      <c r="B36" s="99" t="s">
        <v>313</v>
      </c>
      <c r="C36" s="77"/>
      <c r="D36" s="70"/>
      <c r="E36" s="39"/>
    </row>
    <row r="37" spans="1:5" ht="72.75" customHeight="1">
      <c r="A37" s="76">
        <f t="shared" si="0"/>
        <v>32</v>
      </c>
      <c r="B37" s="99" t="s">
        <v>298</v>
      </c>
      <c r="C37" s="77"/>
      <c r="D37" s="70"/>
      <c r="E37" s="39"/>
    </row>
    <row r="38" spans="1:5" ht="171.75" customHeight="1">
      <c r="A38" s="76">
        <f t="shared" ref="A38:A46" si="1">A37+1</f>
        <v>33</v>
      </c>
      <c r="B38" s="99" t="s">
        <v>272</v>
      </c>
      <c r="C38" s="77"/>
      <c r="D38" s="70"/>
      <c r="E38" s="39"/>
    </row>
    <row r="39" spans="1:5" ht="39.950000000000003" customHeight="1">
      <c r="A39" s="76">
        <f t="shared" si="1"/>
        <v>34</v>
      </c>
      <c r="B39" s="99" t="s">
        <v>196</v>
      </c>
      <c r="C39" s="77"/>
      <c r="D39" s="70"/>
      <c r="E39" s="39"/>
    </row>
    <row r="40" spans="1:5" ht="48" customHeight="1">
      <c r="A40" s="76">
        <f t="shared" si="1"/>
        <v>35</v>
      </c>
      <c r="B40" s="79" t="s">
        <v>132</v>
      </c>
      <c r="C40" s="77"/>
      <c r="D40" s="70"/>
      <c r="E40" s="39"/>
    </row>
    <row r="41" spans="1:5" ht="46.5" customHeight="1">
      <c r="A41" s="76">
        <f t="shared" si="1"/>
        <v>36</v>
      </c>
      <c r="B41" s="79" t="s">
        <v>133</v>
      </c>
      <c r="C41" s="77"/>
      <c r="D41" s="70"/>
      <c r="E41" s="39"/>
    </row>
    <row r="42" spans="1:5" ht="65.25" customHeight="1">
      <c r="A42" s="76">
        <f t="shared" si="1"/>
        <v>37</v>
      </c>
      <c r="B42" s="79" t="s">
        <v>131</v>
      </c>
      <c r="C42" s="77"/>
      <c r="D42" s="70"/>
      <c r="E42" s="39"/>
    </row>
    <row r="43" spans="1:5" ht="46.5" customHeight="1">
      <c r="A43" s="76">
        <f t="shared" si="1"/>
        <v>38</v>
      </c>
      <c r="B43" s="79" t="s">
        <v>127</v>
      </c>
      <c r="C43" s="77"/>
      <c r="D43" s="70"/>
      <c r="E43" s="39"/>
    </row>
    <row r="44" spans="1:5" ht="43.5" customHeight="1">
      <c r="A44" s="76">
        <f t="shared" si="1"/>
        <v>39</v>
      </c>
      <c r="B44" s="99" t="s">
        <v>199</v>
      </c>
      <c r="C44" s="77"/>
      <c r="D44" s="70"/>
      <c r="E44" s="39"/>
    </row>
    <row r="45" spans="1:5" ht="45.75" customHeight="1">
      <c r="A45" s="76">
        <f t="shared" si="1"/>
        <v>40</v>
      </c>
      <c r="B45" s="99" t="s">
        <v>198</v>
      </c>
      <c r="C45" s="77"/>
      <c r="D45" s="70"/>
      <c r="E45" s="39"/>
    </row>
    <row r="46" spans="1:5" ht="54.75" customHeight="1">
      <c r="A46" s="76">
        <f t="shared" si="1"/>
        <v>41</v>
      </c>
      <c r="B46" s="99" t="s">
        <v>197</v>
      </c>
      <c r="C46" s="77"/>
      <c r="D46" s="70"/>
      <c r="E46" s="39"/>
    </row>
    <row r="48" spans="1:5" ht="14.25" customHeight="1">
      <c r="B48" s="63" t="s">
        <v>134</v>
      </c>
    </row>
    <row r="49" spans="2:4" ht="14.25" customHeight="1">
      <c r="B49" s="48" t="s">
        <v>135</v>
      </c>
    </row>
    <row r="51" spans="2:4" ht="14.25" customHeight="1">
      <c r="B51" s="63" t="s">
        <v>136</v>
      </c>
    </row>
    <row r="53" spans="2:4" ht="32.25" customHeight="1">
      <c r="B53" s="15" t="s">
        <v>137</v>
      </c>
      <c r="C53" s="64" t="s">
        <v>140</v>
      </c>
      <c r="D53" s="64" t="s">
        <v>141</v>
      </c>
    </row>
    <row r="54" spans="2:4" ht="69" customHeight="1">
      <c r="B54" s="64" t="s">
        <v>138</v>
      </c>
      <c r="C54" s="108">
        <v>6</v>
      </c>
      <c r="D54" s="108" t="s">
        <v>142</v>
      </c>
    </row>
    <row r="55" spans="2:4" ht="14.25" customHeight="1">
      <c r="B55" s="15" t="s">
        <v>139</v>
      </c>
      <c r="C55" s="108" t="s">
        <v>143</v>
      </c>
      <c r="D55" s="108" t="s">
        <v>142</v>
      </c>
    </row>
    <row r="57" spans="2:4" ht="14.25" customHeight="1">
      <c r="B57" s="48" t="s">
        <v>144</v>
      </c>
    </row>
    <row r="58" spans="2:4" ht="14.25" customHeight="1">
      <c r="B58" s="48" t="s">
        <v>145</v>
      </c>
    </row>
    <row r="59" spans="2:4" ht="14.25" customHeight="1">
      <c r="B59" s="48" t="s">
        <v>146</v>
      </c>
    </row>
    <row r="60" spans="2:4" ht="14.25" customHeight="1">
      <c r="B60" s="48" t="s">
        <v>147</v>
      </c>
    </row>
    <row r="62" spans="2:4" ht="15" customHeight="1">
      <c r="B62" s="18"/>
    </row>
    <row r="63" spans="2:4" ht="14.25" customHeight="1">
      <c r="B63" s="275" t="s">
        <v>93</v>
      </c>
      <c r="C63" s="276"/>
    </row>
    <row r="64" spans="2:4" ht="27.75" customHeight="1">
      <c r="B64" s="277"/>
      <c r="C64" s="278"/>
    </row>
    <row r="65" spans="2:3" ht="14.25" customHeight="1">
      <c r="B65" s="279" t="s">
        <v>94</v>
      </c>
      <c r="C65" s="280"/>
    </row>
    <row r="66" spans="2:3" ht="14.25" customHeight="1">
      <c r="B66" s="71" t="s">
        <v>19</v>
      </c>
      <c r="C66" s="72"/>
    </row>
    <row r="67" spans="2:3" ht="14.25" customHeight="1">
      <c r="B67" s="71" t="s">
        <v>20</v>
      </c>
      <c r="C67" s="72"/>
    </row>
    <row r="68" spans="2:3" ht="14.25" customHeight="1">
      <c r="B68" s="73" t="s">
        <v>21</v>
      </c>
      <c r="C68" s="74"/>
    </row>
    <row r="70" spans="2:3" ht="14.25" customHeight="1">
      <c r="B70" s="19" t="s">
        <v>99</v>
      </c>
    </row>
    <row r="71" spans="2:3" ht="14.25" customHeight="1">
      <c r="B71" s="20" t="s">
        <v>95</v>
      </c>
    </row>
    <row r="72" spans="2:3" ht="14.25" customHeight="1">
      <c r="B72" s="20" t="s">
        <v>96</v>
      </c>
    </row>
    <row r="73" spans="2:3" ht="14.25" customHeight="1">
      <c r="B73" s="20" t="s">
        <v>97</v>
      </c>
    </row>
    <row r="74" spans="2:3" ht="14.25" customHeight="1">
      <c r="B74" s="20" t="s">
        <v>148</v>
      </c>
    </row>
    <row r="76" spans="2:3" ht="14.25" customHeight="1">
      <c r="B76" s="19" t="s">
        <v>100</v>
      </c>
    </row>
    <row r="77" spans="2:3" ht="14.25" customHeight="1">
      <c r="B77" s="20" t="s">
        <v>101</v>
      </c>
    </row>
    <row r="78" spans="2:3" ht="14.25" customHeight="1">
      <c r="B78" s="20" t="s">
        <v>149</v>
      </c>
    </row>
    <row r="79" spans="2:3" ht="14.25" customHeight="1">
      <c r="B79" s="20" t="s">
        <v>103</v>
      </c>
    </row>
    <row r="80" spans="2:3" ht="14.25" customHeight="1">
      <c r="B80" s="20" t="s">
        <v>104</v>
      </c>
    </row>
    <row r="81" spans="2:4" ht="14.25" customHeight="1">
      <c r="B81" s="20" t="s">
        <v>150</v>
      </c>
    </row>
    <row r="82" spans="2:4" ht="14.25" customHeight="1">
      <c r="B82" s="20" t="s">
        <v>151</v>
      </c>
    </row>
    <row r="83" spans="2:4" ht="14.25" customHeight="1">
      <c r="B83" s="75"/>
    </row>
    <row r="84" spans="2:4" ht="14.25" customHeight="1">
      <c r="B84" s="281" t="s">
        <v>264</v>
      </c>
      <c r="C84" s="281"/>
      <c r="D84" s="281"/>
    </row>
    <row r="85" spans="2:4" ht="14.25" customHeight="1">
      <c r="B85" s="281"/>
      <c r="C85" s="281"/>
      <c r="D85" s="281"/>
    </row>
    <row r="86" spans="2:4" ht="46.5" customHeight="1">
      <c r="B86" s="281"/>
      <c r="C86" s="281"/>
      <c r="D86" s="281"/>
    </row>
    <row r="87" spans="2:4" ht="31.5" customHeight="1">
      <c r="B87" s="281" t="s">
        <v>265</v>
      </c>
      <c r="C87" s="281"/>
      <c r="D87" s="281"/>
    </row>
    <row r="88" spans="2:4" ht="45" customHeight="1">
      <c r="B88" s="281" t="s">
        <v>266</v>
      </c>
      <c r="C88" s="281"/>
      <c r="D88" s="281"/>
    </row>
    <row r="89" spans="2:4" ht="30" customHeight="1">
      <c r="B89" s="281" t="s">
        <v>267</v>
      </c>
      <c r="C89" s="281"/>
      <c r="D89" s="281"/>
    </row>
    <row r="90" spans="2:4" ht="30.75" customHeight="1">
      <c r="B90" s="281" t="s">
        <v>268</v>
      </c>
      <c r="C90" s="281"/>
      <c r="D90" s="281"/>
    </row>
    <row r="91" spans="2:4" ht="41.25" customHeight="1">
      <c r="B91" s="281" t="s">
        <v>269</v>
      </c>
      <c r="C91" s="281"/>
      <c r="D91" s="281"/>
    </row>
    <row r="92" spans="2:4" ht="47.25" customHeight="1">
      <c r="B92" s="282" t="s">
        <v>270</v>
      </c>
      <c r="C92" s="282"/>
      <c r="D92" s="282"/>
    </row>
  </sheetData>
  <mergeCells count="10">
    <mergeCell ref="B3:D3"/>
    <mergeCell ref="B63:C64"/>
    <mergeCell ref="B65:C65"/>
    <mergeCell ref="B91:D91"/>
    <mergeCell ref="B92:D92"/>
    <mergeCell ref="B84:D86"/>
    <mergeCell ref="B87:D87"/>
    <mergeCell ref="B88:D88"/>
    <mergeCell ref="B89:D89"/>
    <mergeCell ref="B90:D90"/>
  </mergeCells>
  <pageMargins left="0.45" right="0.22" top="0.41" bottom="0.46" header="0.3" footer="0.3"/>
  <pageSetup fitToWidth="0" fitToHeight="0"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opLeftCell="A10" workbookViewId="0">
      <selection activeCell="D23" sqref="D23"/>
    </sheetView>
  </sheetViews>
  <sheetFormatPr defaultColWidth="8.85546875" defaultRowHeight="12.75" customHeight="1"/>
  <cols>
    <col min="1" max="1" width="4.7109375" style="48" customWidth="1"/>
    <col min="2" max="2" width="29.42578125" style="48" customWidth="1"/>
    <col min="3" max="3" width="16.7109375" style="48" customWidth="1"/>
    <col min="4" max="4" width="18.140625" style="48" customWidth="1"/>
    <col min="5" max="5" width="14.42578125" style="48" customWidth="1"/>
    <col min="6" max="7" width="10.85546875" style="48" customWidth="1"/>
    <col min="8" max="8" width="13.42578125" style="48" customWidth="1"/>
    <col min="9" max="9" width="13.7109375" style="48" customWidth="1"/>
    <col min="10" max="10" width="14.42578125" style="48" customWidth="1"/>
    <col min="11" max="11" width="13.5703125" style="48" customWidth="1"/>
    <col min="12" max="12" width="11" style="48" customWidth="1"/>
    <col min="13" max="13" width="12.5703125" style="48" customWidth="1"/>
    <col min="14" max="14" width="9.140625" style="48" customWidth="1"/>
    <col min="15" max="257" width="8.85546875" style="25" customWidth="1"/>
    <col min="258" max="16384" width="8.85546875" style="25"/>
  </cols>
  <sheetData>
    <row r="1" spans="1:14" ht="13.7" customHeight="1">
      <c r="A1" s="21"/>
      <c r="B1" s="22"/>
      <c r="C1" s="23"/>
      <c r="D1" s="22"/>
      <c r="E1" s="22"/>
      <c r="F1" s="22"/>
      <c r="G1" s="22"/>
      <c r="H1" s="22"/>
      <c r="I1" s="22"/>
      <c r="J1" s="48" t="s">
        <v>180</v>
      </c>
      <c r="K1" s="22"/>
      <c r="L1" s="24"/>
      <c r="M1" s="24"/>
      <c r="N1" s="24"/>
    </row>
    <row r="2" spans="1:14" ht="13.7" customHeight="1">
      <c r="A2" s="83"/>
      <c r="B2" s="84" t="s">
        <v>38</v>
      </c>
      <c r="C2" s="85">
        <v>2</v>
      </c>
      <c r="D2" s="23"/>
      <c r="E2" s="23"/>
      <c r="F2" s="27"/>
      <c r="G2" s="27"/>
      <c r="H2" s="27"/>
      <c r="I2" s="27"/>
      <c r="J2" s="27"/>
      <c r="K2" s="27"/>
      <c r="L2" s="24"/>
      <c r="M2" s="24"/>
      <c r="N2" s="24"/>
    </row>
    <row r="3" spans="1:14" ht="13.7" customHeight="1">
      <c r="A3" s="26"/>
      <c r="B3" s="28"/>
      <c r="C3" s="29"/>
      <c r="D3" s="27"/>
      <c r="E3" s="27"/>
      <c r="F3" s="27"/>
      <c r="G3" s="27"/>
      <c r="H3" s="27"/>
      <c r="I3" s="27"/>
      <c r="J3" s="27"/>
      <c r="K3" s="27"/>
      <c r="L3" s="24"/>
      <c r="M3" s="24"/>
      <c r="N3" s="24"/>
    </row>
    <row r="4" spans="1:14" ht="23.25" customHeight="1">
      <c r="A4" s="26"/>
      <c r="B4" s="1" t="s">
        <v>37</v>
      </c>
      <c r="C4" s="286" t="s">
        <v>179</v>
      </c>
      <c r="D4" s="287"/>
      <c r="E4" s="287"/>
      <c r="F4" s="287"/>
      <c r="G4" s="287"/>
      <c r="H4" s="287"/>
      <c r="I4" s="288"/>
      <c r="J4" s="23"/>
      <c r="K4" s="27"/>
      <c r="L4" s="24"/>
      <c r="M4" s="24"/>
      <c r="N4" s="24"/>
    </row>
    <row r="5" spans="1:14" ht="9.75" customHeight="1">
      <c r="A5" s="30"/>
      <c r="B5" s="31"/>
      <c r="C5" s="32"/>
      <c r="D5" s="33"/>
      <c r="E5" s="33"/>
      <c r="F5" s="33"/>
      <c r="G5" s="33"/>
      <c r="H5" s="33"/>
      <c r="I5" s="33"/>
      <c r="J5" s="34"/>
      <c r="K5" s="34"/>
      <c r="L5" s="35"/>
      <c r="M5" s="35"/>
      <c r="N5" s="35"/>
    </row>
    <row r="6" spans="1:14" ht="53.25" customHeight="1">
      <c r="A6" s="36" t="s">
        <v>108</v>
      </c>
      <c r="B6" s="2" t="s">
        <v>0</v>
      </c>
      <c r="C6" s="2" t="s">
        <v>1</v>
      </c>
      <c r="D6" s="36" t="s">
        <v>109</v>
      </c>
      <c r="E6" s="2" t="s">
        <v>2</v>
      </c>
      <c r="F6" s="2" t="s">
        <v>3</v>
      </c>
      <c r="G6" s="36" t="s">
        <v>110</v>
      </c>
      <c r="H6" s="51" t="s">
        <v>111</v>
      </c>
      <c r="I6" s="51" t="s">
        <v>112</v>
      </c>
      <c r="J6" s="52" t="s">
        <v>4</v>
      </c>
      <c r="K6" s="51" t="s">
        <v>113</v>
      </c>
      <c r="L6" s="12" t="s">
        <v>5</v>
      </c>
      <c r="M6" s="37" t="s">
        <v>6</v>
      </c>
      <c r="N6" s="35"/>
    </row>
    <row r="7" spans="1:14" ht="20.25" customHeight="1">
      <c r="A7" s="4">
        <v>1</v>
      </c>
      <c r="B7" s="49" t="s">
        <v>106</v>
      </c>
      <c r="C7" s="121">
        <v>5000</v>
      </c>
      <c r="D7" s="4" t="s">
        <v>7</v>
      </c>
      <c r="E7" s="42"/>
      <c r="F7" s="38"/>
      <c r="G7" s="50"/>
      <c r="H7" s="53"/>
      <c r="I7" s="53"/>
      <c r="J7" s="86">
        <f>H7*G7</f>
        <v>0</v>
      </c>
      <c r="K7" s="87">
        <f>(I7-H7)*G7</f>
        <v>0</v>
      </c>
      <c r="L7" s="80">
        <f>I7-G7</f>
        <v>0</v>
      </c>
      <c r="M7" s="88"/>
      <c r="N7" s="39"/>
    </row>
    <row r="8" spans="1:14" ht="22.5" customHeight="1">
      <c r="A8" s="4">
        <f t="shared" ref="A8" si="0">A7+1</f>
        <v>2</v>
      </c>
      <c r="B8" s="49" t="s">
        <v>107</v>
      </c>
      <c r="C8" s="121">
        <v>40000</v>
      </c>
      <c r="D8" s="4" t="s">
        <v>7</v>
      </c>
      <c r="E8" s="42"/>
      <c r="F8" s="38"/>
      <c r="G8" s="50"/>
      <c r="H8" s="53"/>
      <c r="I8" s="53"/>
      <c r="J8" s="86">
        <f>H8*G8</f>
        <v>0</v>
      </c>
      <c r="K8" s="87">
        <f>(I8-H8)*G8</f>
        <v>0</v>
      </c>
      <c r="L8" s="80">
        <f>I8-G8</f>
        <v>0</v>
      </c>
      <c r="M8" s="88"/>
      <c r="N8" s="39"/>
    </row>
    <row r="9" spans="1:14" ht="15" customHeight="1">
      <c r="A9" s="4"/>
      <c r="B9" s="11" t="s">
        <v>25</v>
      </c>
      <c r="C9" s="42" t="s">
        <v>11</v>
      </c>
      <c r="D9" s="4" t="s">
        <v>11</v>
      </c>
      <c r="E9" s="42"/>
      <c r="F9" s="38"/>
      <c r="G9" s="50"/>
      <c r="H9" s="53"/>
      <c r="I9" s="53"/>
      <c r="J9" s="89">
        <f>SUM(J7:J8)</f>
        <v>0</v>
      </c>
      <c r="K9" s="90">
        <f t="shared" ref="K9:L9" si="1">SUM(K7:K8)</f>
        <v>0</v>
      </c>
      <c r="L9" s="82">
        <f t="shared" si="1"/>
        <v>0</v>
      </c>
      <c r="M9" s="88"/>
      <c r="N9" s="39"/>
    </row>
    <row r="10" spans="1:14" ht="43.5" customHeight="1">
      <c r="A10" s="4"/>
      <c r="B10" s="152" t="s">
        <v>12</v>
      </c>
      <c r="C10" s="42"/>
      <c r="D10" s="4"/>
      <c r="E10" s="42"/>
      <c r="F10" s="38"/>
      <c r="G10" s="50"/>
      <c r="H10" s="53"/>
      <c r="I10" s="53"/>
      <c r="J10" s="87"/>
      <c r="K10" s="87"/>
      <c r="L10" s="81"/>
      <c r="M10" s="88"/>
      <c r="N10" s="39"/>
    </row>
    <row r="11" spans="1:14" ht="15" customHeight="1">
      <c r="A11" s="4">
        <v>1</v>
      </c>
      <c r="B11" s="40"/>
      <c r="C11" s="42" t="s">
        <v>11</v>
      </c>
      <c r="D11" s="4" t="s">
        <v>13</v>
      </c>
      <c r="E11" s="42"/>
      <c r="F11" s="38"/>
      <c r="G11" s="50"/>
      <c r="H11" s="53"/>
      <c r="I11" s="53"/>
      <c r="J11" s="86">
        <f>H11*G11</f>
        <v>0</v>
      </c>
      <c r="K11" s="87">
        <f>(I11-H11)*G11</f>
        <v>0</v>
      </c>
      <c r="L11" s="80">
        <f>I11*G11</f>
        <v>0</v>
      </c>
      <c r="M11" s="88"/>
      <c r="N11" s="39"/>
    </row>
    <row r="12" spans="1:14" ht="15" customHeight="1">
      <c r="A12" s="4">
        <v>2</v>
      </c>
      <c r="B12" s="40"/>
      <c r="C12" s="42" t="s">
        <v>11</v>
      </c>
      <c r="D12" s="4" t="s">
        <v>13</v>
      </c>
      <c r="E12" s="42"/>
      <c r="F12" s="38"/>
      <c r="G12" s="50"/>
      <c r="H12" s="53"/>
      <c r="I12" s="53"/>
      <c r="J12" s="86">
        <f t="shared" ref="J12:J13" si="2">H12*G12</f>
        <v>0</v>
      </c>
      <c r="K12" s="87">
        <f t="shared" ref="K12:K13" si="3">(I12-H12)*G12</f>
        <v>0</v>
      </c>
      <c r="L12" s="80">
        <f t="shared" ref="L12:L13" si="4">I12*G12</f>
        <v>0</v>
      </c>
      <c r="M12" s="88"/>
      <c r="N12" s="39"/>
    </row>
    <row r="13" spans="1:14" ht="15" customHeight="1">
      <c r="A13" s="4">
        <v>3</v>
      </c>
      <c r="B13" s="41"/>
      <c r="C13" s="42" t="s">
        <v>11</v>
      </c>
      <c r="D13" s="4" t="s">
        <v>13</v>
      </c>
      <c r="E13" s="42"/>
      <c r="F13" s="38"/>
      <c r="G13" s="50"/>
      <c r="H13" s="53"/>
      <c r="I13" s="53"/>
      <c r="J13" s="86">
        <f t="shared" si="2"/>
        <v>0</v>
      </c>
      <c r="K13" s="87">
        <f t="shared" si="3"/>
        <v>0</v>
      </c>
      <c r="L13" s="80">
        <f t="shared" si="4"/>
        <v>0</v>
      </c>
      <c r="M13" s="88"/>
      <c r="N13" s="39"/>
    </row>
    <row r="14" spans="1:14" ht="15" customHeight="1">
      <c r="A14" s="4"/>
      <c r="B14" s="11" t="s">
        <v>25</v>
      </c>
      <c r="C14" s="42" t="s">
        <v>11</v>
      </c>
      <c r="D14" s="4" t="s">
        <v>11</v>
      </c>
      <c r="E14" s="42"/>
      <c r="F14" s="38"/>
      <c r="G14" s="50"/>
      <c r="H14" s="53"/>
      <c r="I14" s="53"/>
      <c r="J14" s="89">
        <f>SUM(J11:J13)</f>
        <v>0</v>
      </c>
      <c r="K14" s="87">
        <f>SUM(K11:K13)</f>
        <v>0</v>
      </c>
      <c r="L14" s="82">
        <f>SUM(L11:L13)</f>
        <v>0</v>
      </c>
      <c r="M14" s="88"/>
      <c r="N14" s="39"/>
    </row>
    <row r="15" spans="1:14" ht="47.25" customHeight="1">
      <c r="A15" s="91"/>
      <c r="B15" s="55" t="s">
        <v>14</v>
      </c>
      <c r="C15" s="92"/>
      <c r="D15" s="91"/>
      <c r="E15" s="92"/>
      <c r="F15" s="56"/>
      <c r="G15" s="57"/>
      <c r="H15" s="53"/>
      <c r="I15" s="53"/>
      <c r="J15" s="87"/>
      <c r="K15" s="87"/>
      <c r="L15" s="81"/>
      <c r="M15" s="88"/>
      <c r="N15" s="39"/>
    </row>
    <row r="16" spans="1:14" ht="15" customHeight="1">
      <c r="A16" s="93">
        <v>1</v>
      </c>
      <c r="B16" s="58"/>
      <c r="C16" s="94" t="s">
        <v>11</v>
      </c>
      <c r="D16" s="93" t="s">
        <v>13</v>
      </c>
      <c r="E16" s="94"/>
      <c r="F16" s="59"/>
      <c r="G16" s="59"/>
      <c r="H16" s="53"/>
      <c r="I16" s="53"/>
      <c r="J16" s="86">
        <f>H16*G16</f>
        <v>0</v>
      </c>
      <c r="K16" s="87">
        <f>(I16-H16)*G16</f>
        <v>0</v>
      </c>
      <c r="L16" s="80">
        <f>I16*G16</f>
        <v>0</v>
      </c>
      <c r="M16" s="88"/>
      <c r="N16" s="39"/>
    </row>
    <row r="17" spans="1:14" ht="15" customHeight="1">
      <c r="A17" s="93">
        <v>2</v>
      </c>
      <c r="B17" s="58"/>
      <c r="C17" s="94" t="s">
        <v>11</v>
      </c>
      <c r="D17" s="93" t="s">
        <v>13</v>
      </c>
      <c r="E17" s="94"/>
      <c r="F17" s="59"/>
      <c r="G17" s="59"/>
      <c r="H17" s="53"/>
      <c r="I17" s="53"/>
      <c r="J17" s="86">
        <f t="shared" ref="J17:J18" si="5">H17*G17</f>
        <v>0</v>
      </c>
      <c r="K17" s="87">
        <f t="shared" ref="K17:K18" si="6">(I17-H17)*G17</f>
        <v>0</v>
      </c>
      <c r="L17" s="80">
        <f t="shared" ref="L17:L18" si="7">I17*G17</f>
        <v>0</v>
      </c>
      <c r="M17" s="88"/>
      <c r="N17" s="39"/>
    </row>
    <row r="18" spans="1:14" ht="15" customHeight="1">
      <c r="A18" s="93">
        <v>3</v>
      </c>
      <c r="B18" s="58"/>
      <c r="C18" s="94" t="s">
        <v>11</v>
      </c>
      <c r="D18" s="93" t="s">
        <v>13</v>
      </c>
      <c r="E18" s="94"/>
      <c r="F18" s="59"/>
      <c r="G18" s="59"/>
      <c r="H18" s="53"/>
      <c r="I18" s="53"/>
      <c r="J18" s="86">
        <f t="shared" si="5"/>
        <v>0</v>
      </c>
      <c r="K18" s="87">
        <f t="shared" si="6"/>
        <v>0</v>
      </c>
      <c r="L18" s="80">
        <f t="shared" si="7"/>
        <v>0</v>
      </c>
      <c r="M18" s="88"/>
      <c r="N18" s="39"/>
    </row>
    <row r="19" spans="1:14" ht="15" customHeight="1">
      <c r="A19" s="93"/>
      <c r="B19" s="60" t="s">
        <v>114</v>
      </c>
      <c r="C19" s="94" t="s">
        <v>11</v>
      </c>
      <c r="D19" s="93" t="s">
        <v>11</v>
      </c>
      <c r="E19" s="94"/>
      <c r="F19" s="59"/>
      <c r="G19" s="59"/>
      <c r="H19" s="53"/>
      <c r="I19" s="53"/>
      <c r="J19" s="89">
        <f>SUM(J16:J18)</f>
        <v>0</v>
      </c>
      <c r="K19" s="87">
        <f>SUM(K16:K18)</f>
        <v>0</v>
      </c>
      <c r="L19" s="82">
        <f>SUM(L16:L18)</f>
        <v>0</v>
      </c>
      <c r="M19" s="88"/>
      <c r="N19" s="39"/>
    </row>
    <row r="20" spans="1:14" ht="56.25" customHeight="1">
      <c r="A20" s="141" t="s">
        <v>154</v>
      </c>
      <c r="B20" s="2"/>
      <c r="C20" s="2" t="s">
        <v>42</v>
      </c>
      <c r="D20" s="11" t="s">
        <v>40</v>
      </c>
      <c r="E20" s="141"/>
      <c r="F20" s="141"/>
      <c r="G20" s="141"/>
      <c r="H20" s="156" t="s">
        <v>43</v>
      </c>
      <c r="I20" s="156" t="s">
        <v>44</v>
      </c>
      <c r="J20" s="66" t="s">
        <v>45</v>
      </c>
      <c r="K20" s="66" t="s">
        <v>46</v>
      </c>
      <c r="L20" s="170" t="s">
        <v>47</v>
      </c>
      <c r="M20" s="88"/>
      <c r="N20" s="39"/>
    </row>
    <row r="21" spans="1:14" ht="18" customHeight="1">
      <c r="A21" s="4"/>
      <c r="B21" s="157" t="s">
        <v>15</v>
      </c>
      <c r="C21" s="4">
        <v>24</v>
      </c>
      <c r="D21" s="42" t="s">
        <v>16</v>
      </c>
      <c r="E21" s="4"/>
      <c r="F21" s="141"/>
      <c r="G21" s="4"/>
      <c r="H21" s="38"/>
      <c r="I21" s="38"/>
      <c r="J21" s="9">
        <f>H21*C21</f>
        <v>0</v>
      </c>
      <c r="K21" s="10">
        <f>(I21-H21)*C21</f>
        <v>0</v>
      </c>
      <c r="L21" s="7">
        <f>K21+J21</f>
        <v>0</v>
      </c>
      <c r="M21" s="88"/>
      <c r="N21" s="39"/>
    </row>
    <row r="22" spans="1:14" ht="15" customHeight="1">
      <c r="A22" s="283" t="s">
        <v>25</v>
      </c>
      <c r="B22" s="284"/>
      <c r="C22" s="284"/>
      <c r="D22" s="284"/>
      <c r="E22" s="284"/>
      <c r="F22" s="284"/>
      <c r="G22" s="285"/>
      <c r="H22" s="95"/>
      <c r="I22" s="96"/>
      <c r="J22" s="82">
        <f>SUM(J21+J19+J14+J9)</f>
        <v>0</v>
      </c>
      <c r="K22" s="97">
        <f>SUM(K21+K19+K14+K9)</f>
        <v>0</v>
      </c>
      <c r="L22" s="82">
        <f>SUM(L21+L19+L14+L9)</f>
        <v>0</v>
      </c>
      <c r="M22" s="88"/>
      <c r="N22" s="43"/>
    </row>
    <row r="23" spans="1:14" ht="15" customHeight="1">
      <c r="A23" s="44"/>
      <c r="B23" s="45"/>
      <c r="C23" s="45"/>
      <c r="D23" s="45"/>
      <c r="E23" s="45"/>
      <c r="F23" s="45"/>
      <c r="G23" s="45"/>
      <c r="H23" s="46"/>
      <c r="I23" s="46"/>
      <c r="J23" s="46"/>
      <c r="K23" s="46"/>
      <c r="L23" s="46"/>
      <c r="M23" s="46"/>
      <c r="N23" s="35"/>
    </row>
    <row r="24" spans="1:14" ht="15" customHeight="1">
      <c r="A24" s="47"/>
      <c r="B24" s="262" t="s">
        <v>295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5" customHeight="1">
      <c r="A25" s="47"/>
      <c r="B25" s="26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 customHeight="1">
      <c r="A26" s="47"/>
      <c r="B26" s="263" t="s">
        <v>296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" customHeight="1">
      <c r="A27" s="47"/>
      <c r="B27" s="263" t="s">
        <v>297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5" customHeight="1">
      <c r="A28" s="47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5" customHeight="1">
      <c r="A29" s="47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" customHeight="1">
      <c r="A30" s="47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" customHeight="1">
      <c r="A31" s="4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" customHeight="1">
      <c r="A32" s="4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" customHeight="1">
      <c r="A33" s="47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" customHeight="1">
      <c r="A34" s="4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</sheetData>
  <mergeCells count="2">
    <mergeCell ref="A22:G22"/>
    <mergeCell ref="C4:I4"/>
  </mergeCells>
  <pageMargins left="0.36" right="0.34" top="0.75" bottom="0.75" header="0.3" footer="0.3"/>
  <pageSetup scale="71" fitToHeight="0"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34" zoomScaleNormal="100" workbookViewId="0">
      <selection activeCell="H6" sqref="H6"/>
    </sheetView>
  </sheetViews>
  <sheetFormatPr defaultColWidth="8.85546875" defaultRowHeight="14.25" customHeight="1"/>
  <cols>
    <col min="1" max="1" width="4.42578125" style="48" customWidth="1"/>
    <col min="2" max="2" width="50.85546875" style="48" customWidth="1"/>
    <col min="3" max="3" width="17.7109375" style="48" customWidth="1"/>
    <col min="4" max="4" width="16.28515625" style="48" customWidth="1"/>
    <col min="5" max="5" width="9.140625" style="48" customWidth="1"/>
    <col min="6" max="256" width="8.85546875" style="25" customWidth="1"/>
    <col min="257" max="16384" width="8.85546875" style="25"/>
  </cols>
  <sheetData>
    <row r="1" spans="1:5" ht="14.25" customHeight="1">
      <c r="D1" s="48" t="s">
        <v>180</v>
      </c>
    </row>
    <row r="2" spans="1:5" ht="15" customHeight="1">
      <c r="A2" s="31"/>
      <c r="B2" s="31" t="s">
        <v>308</v>
      </c>
      <c r="C2" s="31"/>
      <c r="D2" s="68"/>
      <c r="E2" s="35"/>
    </row>
    <row r="3" spans="1:5" ht="15" customHeight="1">
      <c r="B3" s="272" t="s">
        <v>152</v>
      </c>
      <c r="C3" s="273"/>
      <c r="D3" s="274"/>
      <c r="E3" s="39"/>
    </row>
    <row r="4" spans="1:5" ht="15" customHeight="1">
      <c r="A4" s="33"/>
      <c r="B4" s="78"/>
      <c r="C4" s="33"/>
      <c r="D4" s="69"/>
      <c r="E4" s="35"/>
    </row>
    <row r="5" spans="1:5" ht="69.75" customHeight="1">
      <c r="A5" s="101" t="s">
        <v>23</v>
      </c>
      <c r="B5" s="37" t="s">
        <v>153</v>
      </c>
      <c r="C5" s="102" t="s">
        <v>80</v>
      </c>
      <c r="D5" s="103" t="s">
        <v>81</v>
      </c>
      <c r="E5" s="39"/>
    </row>
    <row r="6" spans="1:5" ht="103.5" customHeight="1">
      <c r="A6" s="93">
        <v>1</v>
      </c>
      <c r="B6" s="104" t="s">
        <v>200</v>
      </c>
      <c r="C6" s="14"/>
      <c r="D6" s="70"/>
      <c r="E6" s="39"/>
    </row>
    <row r="7" spans="1:5" ht="36.75" customHeight="1">
      <c r="A7" s="93">
        <f t="shared" ref="A7:A34" si="0">A6+1</f>
        <v>2</v>
      </c>
      <c r="B7" s="99" t="s">
        <v>128</v>
      </c>
      <c r="C7" s="14"/>
      <c r="D7" s="70"/>
      <c r="E7" s="39"/>
    </row>
    <row r="8" spans="1:5" ht="30.75" customHeight="1">
      <c r="A8" s="93">
        <f t="shared" si="0"/>
        <v>3</v>
      </c>
      <c r="B8" s="99" t="s">
        <v>129</v>
      </c>
      <c r="C8" s="14"/>
      <c r="D8" s="70"/>
      <c r="E8" s="39"/>
    </row>
    <row r="9" spans="1:5" ht="33.75" customHeight="1">
      <c r="A9" s="93">
        <f t="shared" si="0"/>
        <v>4</v>
      </c>
      <c r="B9" s="105" t="s">
        <v>155</v>
      </c>
      <c r="C9" s="14"/>
      <c r="D9" s="70"/>
      <c r="E9" s="39"/>
    </row>
    <row r="10" spans="1:5" ht="38.25" customHeight="1">
      <c r="A10" s="93">
        <f t="shared" si="0"/>
        <v>5</v>
      </c>
      <c r="B10" s="106" t="s">
        <v>201</v>
      </c>
      <c r="C10" s="14"/>
      <c r="D10" s="70"/>
      <c r="E10" s="39"/>
    </row>
    <row r="11" spans="1:5" ht="44.25" customHeight="1">
      <c r="A11" s="93">
        <f t="shared" si="0"/>
        <v>6</v>
      </c>
      <c r="B11" s="105" t="s">
        <v>156</v>
      </c>
      <c r="C11" s="14"/>
      <c r="D11" s="70"/>
      <c r="E11" s="39"/>
    </row>
    <row r="12" spans="1:5" ht="28.5" customHeight="1">
      <c r="A12" s="93">
        <f t="shared" si="0"/>
        <v>7</v>
      </c>
      <c r="B12" s="104" t="s">
        <v>202</v>
      </c>
      <c r="C12" s="14"/>
      <c r="D12" s="70"/>
      <c r="E12" s="39"/>
    </row>
    <row r="13" spans="1:5" ht="70.5" customHeight="1">
      <c r="A13" s="93">
        <f t="shared" si="0"/>
        <v>8</v>
      </c>
      <c r="B13" s="99" t="s">
        <v>273</v>
      </c>
      <c r="C13" s="14"/>
      <c r="D13" s="70"/>
      <c r="E13" s="39"/>
    </row>
    <row r="14" spans="1:5" ht="36.75" customHeight="1">
      <c r="A14" s="93">
        <f t="shared" si="0"/>
        <v>9</v>
      </c>
      <c r="B14" s="104" t="s">
        <v>157</v>
      </c>
      <c r="C14" s="14"/>
      <c r="D14" s="70"/>
      <c r="E14" s="39"/>
    </row>
    <row r="15" spans="1:5" ht="27" customHeight="1">
      <c r="A15" s="93">
        <f t="shared" si="0"/>
        <v>10</v>
      </c>
      <c r="B15" s="104" t="s">
        <v>158</v>
      </c>
      <c r="C15" s="14"/>
      <c r="D15" s="70"/>
      <c r="E15" s="39"/>
    </row>
    <row r="16" spans="1:5" ht="45" customHeight="1">
      <c r="A16" s="93">
        <f t="shared" si="0"/>
        <v>11</v>
      </c>
      <c r="B16" s="104" t="s">
        <v>159</v>
      </c>
      <c r="C16" s="14"/>
      <c r="D16" s="70"/>
      <c r="E16" s="39"/>
    </row>
    <row r="17" spans="1:5" ht="41.25" customHeight="1">
      <c r="A17" s="93">
        <f t="shared" si="0"/>
        <v>12</v>
      </c>
      <c r="B17" s="104" t="s">
        <v>160</v>
      </c>
      <c r="C17" s="14"/>
      <c r="D17" s="70"/>
      <c r="E17" s="39"/>
    </row>
    <row r="18" spans="1:5" ht="30.75" customHeight="1">
      <c r="A18" s="93">
        <f t="shared" si="0"/>
        <v>13</v>
      </c>
      <c r="B18" s="104" t="s">
        <v>161</v>
      </c>
      <c r="C18" s="14"/>
      <c r="D18" s="70"/>
      <c r="E18" s="39"/>
    </row>
    <row r="19" spans="1:5" ht="30.75" customHeight="1">
      <c r="A19" s="93">
        <f t="shared" si="0"/>
        <v>14</v>
      </c>
      <c r="B19" s="105" t="s">
        <v>162</v>
      </c>
      <c r="C19" s="14"/>
      <c r="D19" s="70"/>
      <c r="E19" s="39"/>
    </row>
    <row r="20" spans="1:5" ht="30" customHeight="1">
      <c r="A20" s="93">
        <f t="shared" si="0"/>
        <v>15</v>
      </c>
      <c r="B20" s="105" t="s">
        <v>163</v>
      </c>
      <c r="C20" s="14"/>
      <c r="D20" s="70"/>
      <c r="E20" s="39"/>
    </row>
    <row r="21" spans="1:5" ht="32.25" customHeight="1">
      <c r="A21" s="93">
        <f t="shared" si="0"/>
        <v>16</v>
      </c>
      <c r="B21" s="104" t="s">
        <v>164</v>
      </c>
      <c r="C21" s="14"/>
      <c r="D21" s="70"/>
      <c r="E21" s="39"/>
    </row>
    <row r="22" spans="1:5" ht="69" customHeight="1">
      <c r="A22" s="93">
        <f t="shared" si="0"/>
        <v>17</v>
      </c>
      <c r="B22" s="104" t="s">
        <v>165</v>
      </c>
      <c r="C22" s="14"/>
      <c r="D22" s="70"/>
      <c r="E22" s="39"/>
    </row>
    <row r="23" spans="1:5" ht="29.25" customHeight="1">
      <c r="A23" s="93">
        <f t="shared" si="0"/>
        <v>18</v>
      </c>
      <c r="B23" s="105" t="s">
        <v>166</v>
      </c>
      <c r="C23" s="14"/>
      <c r="D23" s="70"/>
      <c r="E23" s="39"/>
    </row>
    <row r="24" spans="1:5" ht="84" customHeight="1">
      <c r="A24" s="93">
        <f t="shared" si="0"/>
        <v>19</v>
      </c>
      <c r="B24" s="104" t="s">
        <v>301</v>
      </c>
      <c r="C24" s="14"/>
      <c r="D24" s="70"/>
      <c r="E24" s="39"/>
    </row>
    <row r="25" spans="1:5" ht="31.5" customHeight="1">
      <c r="A25" s="93">
        <f t="shared" si="0"/>
        <v>20</v>
      </c>
      <c r="B25" s="104" t="s">
        <v>167</v>
      </c>
      <c r="C25" s="14"/>
      <c r="D25" s="70"/>
      <c r="E25" s="39"/>
    </row>
    <row r="26" spans="1:5" ht="35.25" customHeight="1">
      <c r="A26" s="93">
        <f t="shared" si="0"/>
        <v>21</v>
      </c>
      <c r="B26" s="104" t="s">
        <v>168</v>
      </c>
      <c r="C26" s="14"/>
      <c r="D26" s="70"/>
      <c r="E26" s="39"/>
    </row>
    <row r="27" spans="1:5" ht="58.5" customHeight="1">
      <c r="A27" s="93">
        <f t="shared" si="0"/>
        <v>22</v>
      </c>
      <c r="B27" s="105" t="s">
        <v>302</v>
      </c>
      <c r="C27" s="14"/>
      <c r="D27" s="70"/>
      <c r="E27" s="39"/>
    </row>
    <row r="28" spans="1:5" ht="32.25" customHeight="1">
      <c r="A28" s="93">
        <f t="shared" si="0"/>
        <v>23</v>
      </c>
      <c r="B28" s="107" t="s">
        <v>174</v>
      </c>
      <c r="C28" s="14"/>
      <c r="D28" s="70"/>
      <c r="E28" s="39"/>
    </row>
    <row r="29" spans="1:5" ht="33" customHeight="1">
      <c r="A29" s="93">
        <f t="shared" si="0"/>
        <v>24</v>
      </c>
      <c r="B29" s="104" t="s">
        <v>203</v>
      </c>
      <c r="C29" s="14"/>
      <c r="D29" s="70"/>
      <c r="E29" s="39"/>
    </row>
    <row r="30" spans="1:5" ht="74.25" customHeight="1">
      <c r="A30" s="93">
        <f t="shared" si="0"/>
        <v>25</v>
      </c>
      <c r="B30" s="104" t="s">
        <v>299</v>
      </c>
      <c r="C30" s="14"/>
      <c r="D30" s="70"/>
      <c r="E30" s="39"/>
    </row>
    <row r="31" spans="1:5" ht="36" customHeight="1">
      <c r="A31" s="93">
        <f t="shared" si="0"/>
        <v>26</v>
      </c>
      <c r="B31" s="105" t="s">
        <v>169</v>
      </c>
      <c r="C31" s="14"/>
      <c r="D31" s="70"/>
      <c r="E31" s="39"/>
    </row>
    <row r="32" spans="1:5" ht="45.75" customHeight="1">
      <c r="A32" s="93">
        <f t="shared" si="0"/>
        <v>27</v>
      </c>
      <c r="B32" s="104" t="s">
        <v>170</v>
      </c>
      <c r="C32" s="14"/>
      <c r="D32" s="70"/>
      <c r="E32" s="39"/>
    </row>
    <row r="33" spans="1:5" ht="35.25" customHeight="1">
      <c r="A33" s="93">
        <f t="shared" si="0"/>
        <v>28</v>
      </c>
      <c r="B33" s="104" t="s">
        <v>171</v>
      </c>
      <c r="C33" s="14"/>
      <c r="D33" s="70"/>
      <c r="E33" s="39"/>
    </row>
    <row r="34" spans="1:5" ht="42.75" customHeight="1">
      <c r="A34" s="93">
        <f t="shared" si="0"/>
        <v>29</v>
      </c>
      <c r="B34" s="104" t="s">
        <v>172</v>
      </c>
      <c r="C34" s="14"/>
      <c r="D34" s="70"/>
      <c r="E34" s="39"/>
    </row>
    <row r="35" spans="1:5" ht="72" customHeight="1">
      <c r="A35" s="108">
        <v>30</v>
      </c>
      <c r="B35" s="104" t="s">
        <v>173</v>
      </c>
      <c r="C35" s="15"/>
      <c r="D35" s="15"/>
    </row>
    <row r="36" spans="1:5" s="48" customFormat="1" ht="30.75" customHeight="1">
      <c r="B36" s="282" t="s">
        <v>176</v>
      </c>
      <c r="C36" s="282"/>
      <c r="D36" s="282"/>
    </row>
    <row r="37" spans="1:5" s="48" customFormat="1" ht="30.75" customHeight="1">
      <c r="B37" s="282" t="s">
        <v>175</v>
      </c>
      <c r="C37" s="282"/>
      <c r="D37" s="282"/>
    </row>
    <row r="38" spans="1:5" s="48" customFormat="1" ht="14.25" customHeight="1"/>
    <row r="39" spans="1:5" s="48" customFormat="1" ht="15" customHeight="1">
      <c r="B39" s="18"/>
    </row>
    <row r="40" spans="1:5" s="48" customFormat="1" ht="14.25" customHeight="1">
      <c r="B40" s="275" t="s">
        <v>93</v>
      </c>
      <c r="C40" s="276"/>
    </row>
    <row r="41" spans="1:5" s="48" customFormat="1" ht="27.75" customHeight="1">
      <c r="B41" s="277"/>
      <c r="C41" s="278"/>
    </row>
    <row r="42" spans="1:5" s="48" customFormat="1" ht="14.25" customHeight="1">
      <c r="B42" s="279" t="s">
        <v>94</v>
      </c>
      <c r="C42" s="280"/>
    </row>
    <row r="43" spans="1:5" s="48" customFormat="1" ht="14.25" customHeight="1">
      <c r="B43" s="71" t="s">
        <v>19</v>
      </c>
      <c r="C43" s="72"/>
    </row>
    <row r="44" spans="1:5" s="48" customFormat="1" ht="14.25" customHeight="1">
      <c r="B44" s="71" t="s">
        <v>20</v>
      </c>
      <c r="C44" s="72"/>
    </row>
    <row r="45" spans="1:5" s="48" customFormat="1" ht="14.25" customHeight="1">
      <c r="B45" s="73" t="s">
        <v>21</v>
      </c>
      <c r="C45" s="74"/>
    </row>
    <row r="47" spans="1:5" s="48" customFormat="1" ht="14.25" customHeight="1">
      <c r="B47" s="19" t="s">
        <v>99</v>
      </c>
    </row>
    <row r="48" spans="1:5" s="48" customFormat="1" ht="14.25" customHeight="1">
      <c r="B48" s="20" t="s">
        <v>95</v>
      </c>
    </row>
    <row r="49" spans="2:4" s="48" customFormat="1" ht="14.25" customHeight="1">
      <c r="B49" s="20" t="s">
        <v>96</v>
      </c>
    </row>
    <row r="50" spans="2:4" s="48" customFormat="1" ht="14.25" customHeight="1">
      <c r="B50" s="20" t="s">
        <v>97</v>
      </c>
    </row>
    <row r="52" spans="2:4" s="48" customFormat="1" ht="14.25" customHeight="1">
      <c r="B52" s="19" t="s">
        <v>100</v>
      </c>
    </row>
    <row r="53" spans="2:4" s="48" customFormat="1" ht="14.25" customHeight="1">
      <c r="B53" s="20" t="s">
        <v>101</v>
      </c>
    </row>
    <row r="54" spans="2:4" s="48" customFormat="1" ht="14.25" customHeight="1">
      <c r="B54" s="20" t="s">
        <v>149</v>
      </c>
    </row>
    <row r="55" spans="2:4" s="48" customFormat="1" ht="14.25" customHeight="1">
      <c r="B55" s="20" t="s">
        <v>103</v>
      </c>
    </row>
    <row r="56" spans="2:4" s="48" customFormat="1" ht="14.25" customHeight="1">
      <c r="B56" s="20" t="s">
        <v>104</v>
      </c>
    </row>
    <row r="57" spans="2:4" s="48" customFormat="1" ht="14.25" customHeight="1">
      <c r="B57" s="20" t="s">
        <v>150</v>
      </c>
    </row>
    <row r="58" spans="2:4" s="48" customFormat="1" ht="14.25" customHeight="1">
      <c r="B58" s="20" t="s">
        <v>151</v>
      </c>
    </row>
    <row r="59" spans="2:4" s="48" customFormat="1" ht="14.25" customHeight="1">
      <c r="B59" s="75"/>
    </row>
    <row r="60" spans="2:4" s="48" customFormat="1" ht="14.25" customHeight="1">
      <c r="B60" s="281" t="s">
        <v>177</v>
      </c>
      <c r="C60" s="281"/>
      <c r="D60" s="281"/>
    </row>
    <row r="61" spans="2:4" s="48" customFormat="1" ht="14.25" customHeight="1">
      <c r="B61" s="281"/>
      <c r="C61" s="281"/>
      <c r="D61" s="281"/>
    </row>
    <row r="62" spans="2:4" s="48" customFormat="1" ht="15.75" customHeight="1">
      <c r="B62" s="281"/>
      <c r="C62" s="281"/>
      <c r="D62" s="281"/>
    </row>
    <row r="63" spans="2:4" s="48" customFormat="1" ht="33" customHeight="1">
      <c r="B63" s="281" t="s">
        <v>178</v>
      </c>
      <c r="C63" s="281"/>
      <c r="D63" s="281"/>
    </row>
    <row r="64" spans="2:4" s="48" customFormat="1" ht="17.25" customHeight="1">
      <c r="B64" s="98"/>
      <c r="C64" s="98"/>
      <c r="D64" s="98"/>
    </row>
    <row r="65" spans="2:4" s="48" customFormat="1" ht="15" customHeight="1">
      <c r="B65" s="98"/>
      <c r="C65" s="98"/>
      <c r="D65" s="98"/>
    </row>
    <row r="66" spans="2:4" s="48" customFormat="1" ht="15.75" customHeight="1">
      <c r="B66" s="98"/>
      <c r="C66" s="98"/>
      <c r="D66" s="98"/>
    </row>
    <row r="67" spans="2:4" s="48" customFormat="1" ht="17.25" customHeight="1">
      <c r="B67" s="98"/>
      <c r="C67" s="98"/>
      <c r="D67" s="98"/>
    </row>
    <row r="68" spans="2:4" s="48" customFormat="1" ht="16.5" customHeight="1">
      <c r="B68" s="98"/>
      <c r="C68" s="98"/>
      <c r="D68" s="98"/>
    </row>
  </sheetData>
  <mergeCells count="7">
    <mergeCell ref="B60:D62"/>
    <mergeCell ref="B63:D63"/>
    <mergeCell ref="B36:D36"/>
    <mergeCell ref="B37:D37"/>
    <mergeCell ref="B3:D3"/>
    <mergeCell ref="B40:C41"/>
    <mergeCell ref="B42:C42"/>
  </mergeCells>
  <pageMargins left="0.45" right="0.22" top="0.41" bottom="0.46" header="0.3" footer="0.3"/>
  <pageSetup fitToWidth="0" fitToHeight="0" orientation="portrait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GridLines="0" workbookViewId="0">
      <selection activeCell="M32" sqref="A1:M32"/>
    </sheetView>
  </sheetViews>
  <sheetFormatPr defaultColWidth="8.85546875" defaultRowHeight="14.25" customHeight="1"/>
  <cols>
    <col min="1" max="1" width="5" style="48" customWidth="1"/>
    <col min="2" max="2" width="38.140625" style="48" customWidth="1"/>
    <col min="3" max="3" width="18.85546875" style="48" customWidth="1"/>
    <col min="4" max="4" width="10.42578125" style="48" customWidth="1"/>
    <col min="5" max="5" width="15.42578125" style="48" customWidth="1"/>
    <col min="6" max="6" width="9.140625" style="48" customWidth="1"/>
    <col min="7" max="7" width="13" style="48" customWidth="1"/>
    <col min="8" max="8" width="15" style="48" customWidth="1"/>
    <col min="9" max="9" width="15.140625" style="48" customWidth="1"/>
    <col min="10" max="10" width="15.85546875" style="48" customWidth="1"/>
    <col min="11" max="11" width="8.28515625" style="48" customWidth="1"/>
    <col min="12" max="13" width="15.85546875" style="48" customWidth="1"/>
    <col min="14" max="16" width="9.140625" style="48" customWidth="1"/>
    <col min="17" max="256" width="8.85546875" style="25" customWidth="1"/>
    <col min="257" max="16384" width="8.85546875" style="25"/>
  </cols>
  <sheetData>
    <row r="1" spans="1:16" ht="13.7" customHeight="1">
      <c r="A1" s="171"/>
      <c r="B1" s="22"/>
      <c r="C1" s="22"/>
      <c r="D1" s="22"/>
      <c r="E1" s="22"/>
      <c r="F1" s="22"/>
      <c r="G1" s="22"/>
      <c r="H1" s="22"/>
      <c r="I1" s="22"/>
      <c r="J1" s="48" t="s">
        <v>180</v>
      </c>
      <c r="K1" s="22"/>
      <c r="L1" s="22"/>
      <c r="M1" s="22"/>
      <c r="N1" s="159"/>
      <c r="O1" s="159"/>
      <c r="P1" s="159"/>
    </row>
    <row r="2" spans="1:16" ht="13.7" customHeight="1">
      <c r="A2" s="124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59"/>
      <c r="O2" s="159"/>
      <c r="P2" s="159"/>
    </row>
    <row r="3" spans="1:16" ht="13.7" customHeight="1">
      <c r="A3" s="124"/>
      <c r="B3" s="3" t="s">
        <v>38</v>
      </c>
      <c r="C3" s="172">
        <v>3</v>
      </c>
      <c r="D3" s="23"/>
      <c r="E3" s="27"/>
      <c r="F3" s="27"/>
      <c r="G3" s="27"/>
      <c r="H3" s="27"/>
      <c r="I3" s="27"/>
      <c r="J3" s="27"/>
      <c r="K3" s="27"/>
      <c r="L3" s="27"/>
      <c r="M3" s="27"/>
      <c r="N3" s="159"/>
      <c r="O3" s="159"/>
      <c r="P3" s="159"/>
    </row>
    <row r="4" spans="1:16" ht="13.7" customHeight="1">
      <c r="A4" s="124"/>
      <c r="B4" s="173"/>
      <c r="C4" s="174"/>
      <c r="D4" s="27"/>
      <c r="E4" s="27"/>
      <c r="F4" s="27"/>
      <c r="G4" s="27"/>
      <c r="H4" s="27"/>
      <c r="I4" s="27"/>
      <c r="J4" s="27"/>
      <c r="K4" s="27"/>
      <c r="L4" s="27"/>
      <c r="M4" s="27"/>
      <c r="N4" s="159"/>
      <c r="O4" s="159"/>
      <c r="P4" s="159"/>
    </row>
    <row r="5" spans="1:16" ht="21.75" customHeight="1">
      <c r="A5" s="124"/>
      <c r="B5" s="3" t="s">
        <v>37</v>
      </c>
      <c r="C5" s="286" t="s">
        <v>48</v>
      </c>
      <c r="D5" s="287"/>
      <c r="E5" s="287"/>
      <c r="F5" s="287"/>
      <c r="G5" s="287"/>
      <c r="H5" s="287"/>
      <c r="I5" s="288"/>
      <c r="J5" s="23"/>
      <c r="K5" s="27"/>
      <c r="L5" s="27"/>
      <c r="M5" s="27"/>
      <c r="N5" s="159"/>
      <c r="O5" s="159"/>
      <c r="P5" s="159"/>
    </row>
    <row r="6" spans="1:16" ht="15" customHeight="1">
      <c r="A6" s="34"/>
      <c r="B6" s="34"/>
      <c r="C6" s="33"/>
      <c r="D6" s="33"/>
      <c r="E6" s="33"/>
      <c r="F6" s="175"/>
      <c r="G6" s="33"/>
      <c r="H6" s="33"/>
      <c r="I6" s="33"/>
      <c r="J6" s="34"/>
      <c r="K6" s="34"/>
      <c r="L6" s="34"/>
      <c r="M6" s="34"/>
      <c r="N6" s="35"/>
      <c r="O6" s="35"/>
      <c r="P6" s="35"/>
    </row>
    <row r="7" spans="1:16" ht="39.75" customHeight="1">
      <c r="A7" s="36" t="s">
        <v>108</v>
      </c>
      <c r="B7" s="2" t="s">
        <v>0</v>
      </c>
      <c r="C7" s="2" t="s">
        <v>26</v>
      </c>
      <c r="D7" s="36" t="s">
        <v>109</v>
      </c>
      <c r="E7" s="2" t="s">
        <v>27</v>
      </c>
      <c r="F7" s="2" t="s">
        <v>3</v>
      </c>
      <c r="G7" s="2" t="s">
        <v>41</v>
      </c>
      <c r="H7" s="36" t="s">
        <v>111</v>
      </c>
      <c r="I7" s="36" t="s">
        <v>112</v>
      </c>
      <c r="J7" s="2" t="s">
        <v>4</v>
      </c>
      <c r="K7" s="36" t="s">
        <v>113</v>
      </c>
      <c r="L7" s="2" t="s">
        <v>5</v>
      </c>
      <c r="M7" s="2" t="s">
        <v>6</v>
      </c>
      <c r="N7" s="151"/>
      <c r="O7" s="35"/>
      <c r="P7" s="35"/>
    </row>
    <row r="8" spans="1:16" ht="13.7" customHeight="1">
      <c r="A8" s="4">
        <v>1</v>
      </c>
      <c r="B8" s="139" t="s">
        <v>50</v>
      </c>
      <c r="C8" s="121">
        <v>40000</v>
      </c>
      <c r="D8" s="42" t="s">
        <v>7</v>
      </c>
      <c r="E8" s="140"/>
      <c r="F8" s="141"/>
      <c r="G8" s="4"/>
      <c r="H8" s="38"/>
      <c r="I8" s="38"/>
      <c r="J8" s="7">
        <f>H8*G8</f>
        <v>0</v>
      </c>
      <c r="K8" s="8">
        <f>(I8-H8)*G8</f>
        <v>0</v>
      </c>
      <c r="L8" s="7">
        <f>K8+J8</f>
        <v>0</v>
      </c>
      <c r="M8" s="144"/>
      <c r="N8" s="143"/>
      <c r="O8" s="159"/>
      <c r="P8" s="159"/>
    </row>
    <row r="9" spans="1:16" ht="15" customHeight="1">
      <c r="A9" s="141"/>
      <c r="B9" s="2" t="s">
        <v>10</v>
      </c>
      <c r="C9" s="176" t="s">
        <v>11</v>
      </c>
      <c r="D9" s="41" t="s">
        <v>11</v>
      </c>
      <c r="E9" s="153"/>
      <c r="F9" s="141"/>
      <c r="G9" s="153"/>
      <c r="H9" s="65"/>
      <c r="I9" s="65"/>
      <c r="J9" s="177">
        <f>SUM(J8)</f>
        <v>0</v>
      </c>
      <c r="K9" s="178">
        <f>SUM(K8)</f>
        <v>0</v>
      </c>
      <c r="L9" s="177">
        <f>SUM(L8)</f>
        <v>0</v>
      </c>
      <c r="M9" s="150"/>
      <c r="N9" s="151"/>
      <c r="O9" s="35"/>
      <c r="P9" s="35"/>
    </row>
    <row r="10" spans="1:16" ht="48" customHeight="1">
      <c r="A10" s="4"/>
      <c r="B10" s="54" t="s">
        <v>28</v>
      </c>
      <c r="C10" s="42" t="s">
        <v>11</v>
      </c>
      <c r="D10" s="4"/>
      <c r="E10" s="153"/>
      <c r="F10" s="141"/>
      <c r="G10" s="153"/>
      <c r="H10" s="65"/>
      <c r="I10" s="65"/>
      <c r="J10" s="65"/>
      <c r="K10" s="65"/>
      <c r="L10" s="65"/>
      <c r="M10" s="153"/>
      <c r="N10" s="143"/>
      <c r="O10" s="159"/>
      <c r="P10" s="159"/>
    </row>
    <row r="11" spans="1:16" ht="13.7" customHeight="1">
      <c r="A11" s="4">
        <v>1</v>
      </c>
      <c r="B11" s="154"/>
      <c r="C11" s="42" t="s">
        <v>11</v>
      </c>
      <c r="D11" s="42" t="s">
        <v>13</v>
      </c>
      <c r="E11" s="4"/>
      <c r="F11" s="141"/>
      <c r="G11" s="4"/>
      <c r="H11" s="38"/>
      <c r="I11" s="38"/>
      <c r="J11" s="7">
        <f>H11*G11</f>
        <v>0</v>
      </c>
      <c r="K11" s="8">
        <f>(I11-H11)*G11</f>
        <v>0</v>
      </c>
      <c r="L11" s="7">
        <f>K11+J11</f>
        <v>0</v>
      </c>
      <c r="M11" s="144"/>
      <c r="N11" s="143"/>
      <c r="O11" s="159"/>
      <c r="P11" s="159"/>
    </row>
    <row r="12" spans="1:16" ht="13.7" customHeight="1">
      <c r="A12" s="4">
        <v>2</v>
      </c>
      <c r="B12" s="154"/>
      <c r="C12" s="42" t="s">
        <v>11</v>
      </c>
      <c r="D12" s="42" t="s">
        <v>13</v>
      </c>
      <c r="E12" s="4"/>
      <c r="F12" s="141"/>
      <c r="G12" s="4"/>
      <c r="H12" s="38"/>
      <c r="I12" s="38"/>
      <c r="J12" s="7">
        <f>H12*G12</f>
        <v>0</v>
      </c>
      <c r="K12" s="8">
        <f>(I12-H12)*G12</f>
        <v>0</v>
      </c>
      <c r="L12" s="7">
        <f>K12+J12</f>
        <v>0</v>
      </c>
      <c r="M12" s="144"/>
      <c r="N12" s="143"/>
      <c r="O12" s="159"/>
      <c r="P12" s="159"/>
    </row>
    <row r="13" spans="1:16" ht="15" customHeight="1">
      <c r="A13" s="153"/>
      <c r="B13" s="2" t="s">
        <v>10</v>
      </c>
      <c r="C13" s="176" t="s">
        <v>11</v>
      </c>
      <c r="D13" s="41" t="s">
        <v>11</v>
      </c>
      <c r="E13" s="153"/>
      <c r="F13" s="141"/>
      <c r="G13" s="153"/>
      <c r="H13" s="65"/>
      <c r="I13" s="65"/>
      <c r="J13" s="177">
        <f>SUM(J11:J12)</f>
        <v>0</v>
      </c>
      <c r="K13" s="178">
        <f>SUM(K11:K12)</f>
        <v>0</v>
      </c>
      <c r="L13" s="177">
        <f>SUM(L11:L12)</f>
        <v>0</v>
      </c>
      <c r="M13" s="150"/>
      <c r="N13" s="151"/>
      <c r="O13" s="35"/>
      <c r="P13" s="35"/>
    </row>
    <row r="14" spans="1:16" ht="42.75" customHeight="1">
      <c r="A14" s="4"/>
      <c r="B14" s="54" t="s">
        <v>14</v>
      </c>
      <c r="C14" s="42" t="s">
        <v>11</v>
      </c>
      <c r="D14" s="4"/>
      <c r="E14" s="141"/>
      <c r="F14" s="141"/>
      <c r="G14" s="153"/>
      <c r="H14" s="65"/>
      <c r="I14" s="65"/>
      <c r="J14" s="65"/>
      <c r="K14" s="65"/>
      <c r="L14" s="65"/>
      <c r="M14" s="153"/>
      <c r="N14" s="143"/>
      <c r="O14" s="159"/>
      <c r="P14" s="159"/>
    </row>
    <row r="15" spans="1:16" ht="13.7" customHeight="1">
      <c r="A15" s="4">
        <v>1</v>
      </c>
      <c r="B15" s="154"/>
      <c r="C15" s="42" t="s">
        <v>11</v>
      </c>
      <c r="D15" s="42" t="s">
        <v>13</v>
      </c>
      <c r="E15" s="4"/>
      <c r="F15" s="141"/>
      <c r="G15" s="4"/>
      <c r="H15" s="38"/>
      <c r="I15" s="38"/>
      <c r="J15" s="7">
        <f>H15*G15</f>
        <v>0</v>
      </c>
      <c r="K15" s="8">
        <f>(I15-H15)*G15</f>
        <v>0</v>
      </c>
      <c r="L15" s="7">
        <f>K15+J15</f>
        <v>0</v>
      </c>
      <c r="M15" s="144"/>
      <c r="N15" s="143"/>
      <c r="O15" s="159"/>
      <c r="P15" s="159"/>
    </row>
    <row r="16" spans="1:16" ht="13.7" customHeight="1">
      <c r="A16" s="4">
        <v>2</v>
      </c>
      <c r="B16" s="154"/>
      <c r="C16" s="42" t="s">
        <v>11</v>
      </c>
      <c r="D16" s="42" t="s">
        <v>13</v>
      </c>
      <c r="E16" s="4"/>
      <c r="F16" s="141"/>
      <c r="G16" s="4"/>
      <c r="H16" s="38"/>
      <c r="I16" s="38"/>
      <c r="J16" s="7">
        <f>H16*G16</f>
        <v>0</v>
      </c>
      <c r="K16" s="8">
        <f>(I16-H16)*G16</f>
        <v>0</v>
      </c>
      <c r="L16" s="7">
        <f>K16+J16</f>
        <v>0</v>
      </c>
      <c r="M16" s="144"/>
      <c r="N16" s="143"/>
      <c r="O16" s="159"/>
      <c r="P16" s="159"/>
    </row>
    <row r="17" spans="1:16" ht="15" customHeight="1">
      <c r="A17" s="153"/>
      <c r="B17" s="2" t="s">
        <v>10</v>
      </c>
      <c r="C17" s="176" t="s">
        <v>11</v>
      </c>
      <c r="D17" s="41" t="s">
        <v>11</v>
      </c>
      <c r="E17" s="141"/>
      <c r="F17" s="141"/>
      <c r="G17" s="153"/>
      <c r="H17" s="65"/>
      <c r="I17" s="65"/>
      <c r="J17" s="177">
        <f>SUM(J15:J16)</f>
        <v>0</v>
      </c>
      <c r="K17" s="178">
        <f>SUM(K15:K16)</f>
        <v>0</v>
      </c>
      <c r="L17" s="177">
        <f>SUM(L15:L16)</f>
        <v>0</v>
      </c>
      <c r="M17" s="150"/>
      <c r="N17" s="151"/>
      <c r="O17" s="35"/>
      <c r="P17" s="35"/>
    </row>
    <row r="18" spans="1:16" ht="48" customHeight="1">
      <c r="A18" s="153" t="s">
        <v>154</v>
      </c>
      <c r="B18" s="2"/>
      <c r="C18" s="2" t="s">
        <v>42</v>
      </c>
      <c r="D18" s="11" t="s">
        <v>40</v>
      </c>
      <c r="E18" s="141"/>
      <c r="F18" s="141"/>
      <c r="G18" s="153"/>
      <c r="H18" s="156" t="s">
        <v>43</v>
      </c>
      <c r="I18" s="156" t="s">
        <v>44</v>
      </c>
      <c r="J18" s="66" t="s">
        <v>45</v>
      </c>
      <c r="K18" s="66" t="s">
        <v>46</v>
      </c>
      <c r="L18" s="66" t="s">
        <v>47</v>
      </c>
      <c r="M18" s="150"/>
      <c r="N18" s="151"/>
      <c r="O18" s="35"/>
      <c r="P18" s="35"/>
    </row>
    <row r="19" spans="1:16" ht="13.7" customHeight="1">
      <c r="A19" s="4"/>
      <c r="B19" s="157" t="s">
        <v>15</v>
      </c>
      <c r="C19" s="4">
        <v>24</v>
      </c>
      <c r="D19" s="42" t="s">
        <v>16</v>
      </c>
      <c r="E19" s="4"/>
      <c r="F19" s="141"/>
      <c r="G19" s="4"/>
      <c r="H19" s="38"/>
      <c r="I19" s="38"/>
      <c r="J19" s="9">
        <f>H19*C19</f>
        <v>0</v>
      </c>
      <c r="K19" s="10">
        <f>(I19-H19)*C19</f>
        <v>0</v>
      </c>
      <c r="L19" s="9">
        <f>K19+J19</f>
        <v>0</v>
      </c>
      <c r="M19" s="144"/>
      <c r="N19" s="143"/>
      <c r="O19" s="159"/>
      <c r="P19" s="159"/>
    </row>
    <row r="20" spans="1:16" ht="13.7" customHeight="1">
      <c r="A20" s="267" t="s">
        <v>17</v>
      </c>
      <c r="B20" s="268"/>
      <c r="C20" s="268"/>
      <c r="D20" s="268"/>
      <c r="E20" s="268"/>
      <c r="F20" s="268"/>
      <c r="G20" s="268"/>
      <c r="H20" s="268"/>
      <c r="I20" s="268"/>
      <c r="J20" s="5">
        <f>SUM(J19,J17,J13,J9)</f>
        <v>0</v>
      </c>
      <c r="K20" s="6">
        <f>SUM(K19,K17,K13,K9)</f>
        <v>0</v>
      </c>
      <c r="L20" s="5">
        <f>SUM(L19,L17,L13,L9)</f>
        <v>0</v>
      </c>
      <c r="M20" s="158"/>
      <c r="N20" s="159"/>
      <c r="O20" s="159"/>
      <c r="P20" s="159"/>
    </row>
    <row r="21" spans="1:16" ht="15" customHeight="1">
      <c r="A21" s="45"/>
      <c r="B21" s="45"/>
      <c r="C21" s="45"/>
      <c r="D21" s="45"/>
      <c r="E21" s="45"/>
      <c r="F21" s="160"/>
      <c r="G21" s="45"/>
      <c r="H21" s="45"/>
      <c r="I21" s="45"/>
      <c r="J21" s="45"/>
      <c r="K21" s="45"/>
      <c r="L21" s="45"/>
      <c r="M21" s="35"/>
      <c r="N21" s="35"/>
      <c r="O21" s="35"/>
      <c r="P21" s="35"/>
    </row>
    <row r="22" spans="1:16" ht="15" customHeight="1">
      <c r="A22" s="161" t="s">
        <v>18</v>
      </c>
      <c r="B22" s="35"/>
      <c r="C22" s="35"/>
      <c r="D22" s="35"/>
      <c r="E22" s="35"/>
      <c r="F22" s="162"/>
      <c r="G22" s="35"/>
      <c r="H22" s="35"/>
      <c r="I22" s="35"/>
      <c r="J22" s="35"/>
      <c r="K22" s="35"/>
      <c r="L22" s="35"/>
      <c r="M22" s="35"/>
      <c r="N22" s="159"/>
      <c r="O22" s="159"/>
      <c r="P22" s="159"/>
    </row>
    <row r="23" spans="1:16" ht="15" customHeight="1">
      <c r="A23" s="179" t="s">
        <v>19</v>
      </c>
      <c r="B23" s="47" t="s">
        <v>29</v>
      </c>
      <c r="C23" s="35"/>
      <c r="D23" s="35"/>
      <c r="E23" s="35"/>
      <c r="F23" s="162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5" spans="1:16" ht="14.25" customHeight="1">
      <c r="A25" s="262" t="s">
        <v>295</v>
      </c>
    </row>
    <row r="26" spans="1:16" ht="14.25" customHeight="1">
      <c r="A26" s="262"/>
    </row>
    <row r="27" spans="1:16" ht="14.25" customHeight="1">
      <c r="A27" s="263" t="s">
        <v>296</v>
      </c>
    </row>
    <row r="28" spans="1:16" ht="14.25" customHeight="1">
      <c r="A28" s="263" t="s">
        <v>297</v>
      </c>
    </row>
  </sheetData>
  <mergeCells count="2">
    <mergeCell ref="A20:I20"/>
    <mergeCell ref="C5:I5"/>
  </mergeCells>
  <pageMargins left="0.39" right="0.36" top="0.75" bottom="0.75" header="0.3" footer="0.3"/>
  <pageSetup scale="61" fitToHeight="0" orientation="landscape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13" zoomScaleNormal="100" workbookViewId="0">
      <selection activeCell="C46" sqref="C46"/>
    </sheetView>
  </sheetViews>
  <sheetFormatPr defaultColWidth="8.85546875" defaultRowHeight="14.25" customHeight="1"/>
  <cols>
    <col min="1" max="1" width="3.7109375" style="75" customWidth="1"/>
    <col min="2" max="2" width="49.7109375" style="48" customWidth="1"/>
    <col min="3" max="3" width="22.42578125" style="48" customWidth="1"/>
    <col min="4" max="4" width="21.140625" style="48" customWidth="1"/>
    <col min="5" max="5" width="9.140625" style="48" customWidth="1"/>
    <col min="6" max="256" width="8.85546875" style="25" customWidth="1"/>
    <col min="257" max="16384" width="8.85546875" style="25"/>
  </cols>
  <sheetData>
    <row r="1" spans="1:5" ht="14.25" customHeight="1">
      <c r="D1" s="48" t="s">
        <v>180</v>
      </c>
    </row>
    <row r="2" spans="1:5" ht="15" customHeight="1">
      <c r="A2" s="180"/>
      <c r="B2" s="31" t="s">
        <v>309</v>
      </c>
      <c r="C2" s="31"/>
      <c r="D2" s="68"/>
      <c r="E2" s="35"/>
    </row>
    <row r="3" spans="1:5" ht="15" customHeight="1">
      <c r="B3" s="272" t="s">
        <v>30</v>
      </c>
      <c r="C3" s="273"/>
      <c r="D3" s="274"/>
      <c r="E3" s="39"/>
    </row>
    <row r="4" spans="1:5" ht="15" customHeight="1">
      <c r="A4" s="181"/>
      <c r="B4" s="33"/>
      <c r="C4" s="33"/>
      <c r="D4" s="69"/>
      <c r="E4" s="35"/>
    </row>
    <row r="5" spans="1:5" ht="67.5" customHeight="1">
      <c r="A5" s="11" t="s">
        <v>23</v>
      </c>
      <c r="B5" s="52" t="s">
        <v>31</v>
      </c>
      <c r="C5" s="12" t="s">
        <v>80</v>
      </c>
      <c r="D5" s="16" t="s">
        <v>81</v>
      </c>
      <c r="E5" s="39"/>
    </row>
    <row r="6" spans="1:5" ht="72.75" customHeight="1">
      <c r="A6" s="76">
        <v>1</v>
      </c>
      <c r="B6" s="109" t="s">
        <v>204</v>
      </c>
      <c r="C6" s="13"/>
      <c r="D6" s="17"/>
      <c r="E6" s="39"/>
    </row>
    <row r="7" spans="1:5" ht="28.5" customHeight="1">
      <c r="A7" s="76">
        <f t="shared" ref="A7:A26" si="0">A6+1</f>
        <v>2</v>
      </c>
      <c r="B7" s="109" t="s">
        <v>82</v>
      </c>
      <c r="C7" s="14"/>
      <c r="D7" s="15"/>
      <c r="E7" s="39"/>
    </row>
    <row r="8" spans="1:5" ht="26.25" customHeight="1">
      <c r="A8" s="76">
        <f t="shared" si="0"/>
        <v>3</v>
      </c>
      <c r="B8" s="109" t="s">
        <v>129</v>
      </c>
      <c r="C8" s="14"/>
      <c r="D8" s="15"/>
      <c r="E8" s="39"/>
    </row>
    <row r="9" spans="1:5" ht="195.75" customHeight="1">
      <c r="A9" s="76">
        <f t="shared" si="0"/>
        <v>4</v>
      </c>
      <c r="B9" s="109" t="s">
        <v>205</v>
      </c>
      <c r="C9" s="14"/>
      <c r="D9" s="15"/>
      <c r="E9" s="39"/>
    </row>
    <row r="10" spans="1:5" ht="44.25" customHeight="1">
      <c r="A10" s="76">
        <f t="shared" si="0"/>
        <v>5</v>
      </c>
      <c r="B10" s="109" t="s">
        <v>206</v>
      </c>
      <c r="C10" s="14"/>
      <c r="D10" s="15"/>
      <c r="E10" s="39"/>
    </row>
    <row r="11" spans="1:5" ht="27" customHeight="1">
      <c r="A11" s="76">
        <f t="shared" si="0"/>
        <v>6</v>
      </c>
      <c r="B11" s="109" t="s">
        <v>83</v>
      </c>
      <c r="C11" s="14"/>
      <c r="D11" s="15"/>
      <c r="E11" s="39"/>
    </row>
    <row r="12" spans="1:5" ht="45.75" customHeight="1">
      <c r="A12" s="76">
        <f t="shared" si="0"/>
        <v>7</v>
      </c>
      <c r="B12" s="109" t="s">
        <v>84</v>
      </c>
      <c r="C12" s="14"/>
      <c r="D12" s="15"/>
      <c r="E12" s="39"/>
    </row>
    <row r="13" spans="1:5" ht="62.25" customHeight="1">
      <c r="A13" s="76">
        <f t="shared" si="0"/>
        <v>8</v>
      </c>
      <c r="B13" s="109" t="s">
        <v>86</v>
      </c>
      <c r="C13" s="14"/>
      <c r="D13" s="15"/>
      <c r="E13" s="39"/>
    </row>
    <row r="14" spans="1:5" ht="87.75" customHeight="1">
      <c r="A14" s="76">
        <f t="shared" si="0"/>
        <v>9</v>
      </c>
      <c r="B14" s="109" t="s">
        <v>85</v>
      </c>
      <c r="C14" s="14"/>
      <c r="D14" s="15"/>
      <c r="E14" s="39"/>
    </row>
    <row r="15" spans="1:5" ht="66.75" customHeight="1">
      <c r="A15" s="76">
        <f t="shared" si="0"/>
        <v>10</v>
      </c>
      <c r="B15" s="109" t="s">
        <v>274</v>
      </c>
      <c r="C15" s="14"/>
      <c r="D15" s="15"/>
      <c r="E15" s="39"/>
    </row>
    <row r="16" spans="1:5" ht="42.75" customHeight="1">
      <c r="A16" s="76">
        <f t="shared" si="0"/>
        <v>11</v>
      </c>
      <c r="B16" s="109" t="s">
        <v>275</v>
      </c>
      <c r="C16" s="14"/>
      <c r="D16" s="15"/>
      <c r="E16" s="39"/>
    </row>
    <row r="17" spans="1:5" ht="58.5" customHeight="1">
      <c r="A17" s="76">
        <f t="shared" si="0"/>
        <v>12</v>
      </c>
      <c r="B17" s="109" t="s">
        <v>87</v>
      </c>
      <c r="C17" s="14"/>
      <c r="D17" s="15"/>
      <c r="E17" s="39"/>
    </row>
    <row r="18" spans="1:5" ht="33" customHeight="1">
      <c r="A18" s="76">
        <f t="shared" si="0"/>
        <v>13</v>
      </c>
      <c r="B18" s="109" t="s">
        <v>207</v>
      </c>
      <c r="C18" s="14"/>
      <c r="D18" s="15"/>
      <c r="E18" s="39"/>
    </row>
    <row r="19" spans="1:5" ht="138" customHeight="1">
      <c r="A19" s="76">
        <f t="shared" si="0"/>
        <v>14</v>
      </c>
      <c r="B19" s="109" t="s">
        <v>208</v>
      </c>
      <c r="C19" s="14"/>
      <c r="D19" s="15"/>
      <c r="E19" s="39"/>
    </row>
    <row r="20" spans="1:5" ht="48.75" customHeight="1">
      <c r="A20" s="76">
        <f t="shared" si="0"/>
        <v>15</v>
      </c>
      <c r="B20" s="109" t="s">
        <v>88</v>
      </c>
      <c r="C20" s="14"/>
      <c r="D20" s="15"/>
      <c r="E20" s="39"/>
    </row>
    <row r="21" spans="1:5" ht="39.950000000000003" customHeight="1">
      <c r="A21" s="76">
        <f t="shared" si="0"/>
        <v>16</v>
      </c>
      <c r="B21" s="110" t="s">
        <v>209</v>
      </c>
      <c r="C21" s="14"/>
      <c r="D21" s="15"/>
      <c r="E21" s="39"/>
    </row>
    <row r="22" spans="1:5" ht="39.950000000000003" customHeight="1">
      <c r="A22" s="76">
        <f t="shared" si="0"/>
        <v>17</v>
      </c>
      <c r="B22" s="109" t="s">
        <v>89</v>
      </c>
      <c r="C22" s="14"/>
      <c r="D22" s="15"/>
      <c r="E22" s="39"/>
    </row>
    <row r="23" spans="1:5" ht="30.75" customHeight="1">
      <c r="A23" s="76">
        <f t="shared" si="0"/>
        <v>18</v>
      </c>
      <c r="B23" s="107" t="s">
        <v>90</v>
      </c>
      <c r="C23" s="14"/>
      <c r="D23" s="15"/>
      <c r="E23" s="39"/>
    </row>
    <row r="24" spans="1:5" ht="73.5" customHeight="1">
      <c r="A24" s="76">
        <f t="shared" si="0"/>
        <v>19</v>
      </c>
      <c r="B24" s="109" t="s">
        <v>303</v>
      </c>
      <c r="C24" s="14"/>
      <c r="D24" s="15"/>
      <c r="E24" s="39"/>
    </row>
    <row r="25" spans="1:5" ht="46.5" customHeight="1">
      <c r="A25" s="76">
        <f t="shared" si="0"/>
        <v>20</v>
      </c>
      <c r="B25" s="99" t="s">
        <v>91</v>
      </c>
      <c r="C25" s="14"/>
      <c r="D25" s="15"/>
      <c r="E25" s="39"/>
    </row>
    <row r="26" spans="1:5" ht="43.5" customHeight="1">
      <c r="A26" s="76">
        <f t="shared" si="0"/>
        <v>21</v>
      </c>
      <c r="B26" s="109" t="s">
        <v>92</v>
      </c>
      <c r="C26" s="14"/>
      <c r="D26" s="15"/>
      <c r="E26" s="39"/>
    </row>
    <row r="28" spans="1:5" ht="14.25" customHeight="1">
      <c r="B28" s="18"/>
    </row>
    <row r="29" spans="1:5" ht="14.25" customHeight="1">
      <c r="B29" s="275" t="s">
        <v>93</v>
      </c>
      <c r="C29" s="276"/>
    </row>
    <row r="30" spans="1:5" ht="24" customHeight="1">
      <c r="B30" s="277"/>
      <c r="C30" s="278"/>
    </row>
    <row r="31" spans="1:5" ht="14.25" customHeight="1">
      <c r="B31" s="279" t="s">
        <v>94</v>
      </c>
      <c r="C31" s="280"/>
    </row>
    <row r="32" spans="1:5" ht="14.25" customHeight="1">
      <c r="B32" s="71" t="s">
        <v>19</v>
      </c>
      <c r="C32" s="72"/>
    </row>
    <row r="33" spans="2:3" ht="14.25" customHeight="1">
      <c r="B33" s="71" t="s">
        <v>20</v>
      </c>
      <c r="C33" s="72"/>
    </row>
    <row r="34" spans="2:3" ht="14.25" customHeight="1">
      <c r="B34" s="73" t="s">
        <v>21</v>
      </c>
      <c r="C34" s="74"/>
    </row>
    <row r="36" spans="2:3" ht="14.25" customHeight="1">
      <c r="B36" s="19" t="s">
        <v>99</v>
      </c>
    </row>
    <row r="37" spans="2:3" ht="14.25" customHeight="1">
      <c r="B37" s="20" t="s">
        <v>95</v>
      </c>
    </row>
    <row r="38" spans="2:3" ht="14.25" customHeight="1">
      <c r="B38" s="20" t="s">
        <v>96</v>
      </c>
    </row>
    <row r="39" spans="2:3" ht="14.25" customHeight="1">
      <c r="B39" s="20" t="s">
        <v>97</v>
      </c>
    </row>
    <row r="40" spans="2:3" ht="14.25" customHeight="1">
      <c r="B40" s="20" t="s">
        <v>98</v>
      </c>
    </row>
    <row r="42" spans="2:3" ht="14.25" customHeight="1">
      <c r="B42" s="19" t="s">
        <v>100</v>
      </c>
    </row>
    <row r="43" spans="2:3" ht="14.25" customHeight="1">
      <c r="B43" s="20" t="s">
        <v>101</v>
      </c>
    </row>
    <row r="44" spans="2:3" ht="42.75" customHeight="1">
      <c r="B44" s="265" t="s">
        <v>102</v>
      </c>
    </row>
    <row r="45" spans="2:3" ht="14.25" customHeight="1">
      <c r="B45" s="20" t="s">
        <v>103</v>
      </c>
    </row>
    <row r="46" spans="2:3" ht="14.25" customHeight="1">
      <c r="B46" s="20" t="s">
        <v>104</v>
      </c>
    </row>
    <row r="47" spans="2:3" ht="14.25" customHeight="1">
      <c r="B47" s="20" t="s">
        <v>105</v>
      </c>
    </row>
  </sheetData>
  <mergeCells count="3">
    <mergeCell ref="B3:D3"/>
    <mergeCell ref="B29:C30"/>
    <mergeCell ref="B31:C31"/>
  </mergeCells>
  <pageMargins left="0.2" right="0.26" top="0.75" bottom="0.75" header="0.3" footer="0.3"/>
  <pageSetup orientation="portrait" r:id="rId1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24"/>
  <sheetViews>
    <sheetView workbookViewId="0">
      <selection activeCell="M21" sqref="A1:M21"/>
    </sheetView>
  </sheetViews>
  <sheetFormatPr defaultRowHeight="14.25" customHeight="1"/>
  <cols>
    <col min="1" max="1" width="4.5703125" style="201" customWidth="1"/>
    <col min="2" max="2" width="52.28515625" style="201" customWidth="1"/>
    <col min="3" max="3" width="14.140625" style="201" customWidth="1"/>
    <col min="4" max="4" width="10.42578125" style="201" customWidth="1"/>
    <col min="5" max="5" width="12.5703125" style="201" customWidth="1"/>
    <col min="6" max="6" width="12.42578125" style="201" customWidth="1"/>
    <col min="7" max="7" width="11.85546875" style="201" customWidth="1"/>
    <col min="8" max="8" width="12.85546875" style="201" customWidth="1"/>
    <col min="9" max="9" width="12.42578125" style="201" customWidth="1"/>
    <col min="10" max="10" width="12.7109375" style="201" customWidth="1"/>
    <col min="11" max="11" width="11.7109375" style="201" customWidth="1"/>
    <col min="12" max="12" width="12.7109375" style="201" customWidth="1"/>
    <col min="13" max="13" width="14.42578125" style="201" customWidth="1"/>
    <col min="14" max="1027" width="9.140625" style="184" customWidth="1"/>
    <col min="1028" max="1028" width="10.28515625" style="203" customWidth="1"/>
    <col min="1029" max="16384" width="9.140625" style="203"/>
  </cols>
  <sheetData>
    <row r="1" spans="1:13" ht="13.7" customHeight="1">
      <c r="A1" s="182"/>
      <c r="B1" s="183"/>
      <c r="C1" s="203"/>
      <c r="D1" s="183"/>
      <c r="E1" s="183"/>
      <c r="F1" s="48" t="s">
        <v>180</v>
      </c>
      <c r="G1" s="183"/>
      <c r="H1" s="183"/>
      <c r="I1" s="183"/>
      <c r="J1" s="183"/>
      <c r="K1" s="183"/>
      <c r="L1" s="183"/>
      <c r="M1" s="183"/>
    </row>
    <row r="2" spans="1:13" ht="13.7" customHeight="1">
      <c r="A2" s="182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3.7" customHeight="1">
      <c r="A3" s="182"/>
      <c r="B3" s="112" t="s">
        <v>38</v>
      </c>
      <c r="C3" s="117">
        <v>4</v>
      </c>
      <c r="D3" s="186"/>
      <c r="E3" s="186"/>
      <c r="F3" s="186"/>
      <c r="G3" s="186"/>
      <c r="H3" s="185"/>
      <c r="I3" s="185"/>
      <c r="J3" s="185"/>
      <c r="K3" s="185"/>
      <c r="L3" s="185"/>
      <c r="M3" s="185"/>
    </row>
    <row r="4" spans="1:13" ht="13.7" customHeight="1">
      <c r="A4" s="182"/>
      <c r="B4" s="187"/>
      <c r="C4" s="188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13.7" customHeight="1">
      <c r="A5" s="189"/>
      <c r="B5" s="112" t="s">
        <v>37</v>
      </c>
      <c r="C5" s="289" t="s">
        <v>277</v>
      </c>
      <c r="D5" s="290"/>
      <c r="E5" s="290"/>
      <c r="F5" s="290"/>
      <c r="G5" s="290"/>
      <c r="H5" s="290"/>
      <c r="I5" s="290"/>
      <c r="J5" s="290"/>
      <c r="K5" s="290"/>
      <c r="L5" s="291"/>
      <c r="M5" s="186"/>
    </row>
    <row r="6" spans="1:13" ht="13.7" customHeight="1">
      <c r="A6" s="185"/>
      <c r="B6" s="185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5"/>
    </row>
    <row r="7" spans="1:13" ht="56.25" customHeight="1">
      <c r="A7" s="190" t="s">
        <v>210</v>
      </c>
      <c r="B7" s="120" t="s">
        <v>32</v>
      </c>
      <c r="C7" s="120" t="s">
        <v>49</v>
      </c>
      <c r="D7" s="120" t="s">
        <v>211</v>
      </c>
      <c r="E7" s="2" t="s">
        <v>27</v>
      </c>
      <c r="F7" s="2" t="s">
        <v>3</v>
      </c>
      <c r="G7" s="2" t="s">
        <v>41</v>
      </c>
      <c r="H7" s="120" t="s">
        <v>33</v>
      </c>
      <c r="I7" s="120" t="s">
        <v>34</v>
      </c>
      <c r="J7" s="120" t="s">
        <v>4</v>
      </c>
      <c r="K7" s="190" t="s">
        <v>276</v>
      </c>
      <c r="L7" s="120" t="s">
        <v>5</v>
      </c>
      <c r="M7" s="120" t="s">
        <v>6</v>
      </c>
    </row>
    <row r="8" spans="1:13" ht="58.5" customHeight="1">
      <c r="A8" s="191">
        <v>1</v>
      </c>
      <c r="B8" s="204" t="s">
        <v>278</v>
      </c>
      <c r="C8" s="197">
        <v>100</v>
      </c>
      <c r="D8" s="192" t="s">
        <v>7</v>
      </c>
      <c r="E8" s="192"/>
      <c r="F8" s="192"/>
      <c r="G8" s="192"/>
      <c r="H8" s="193"/>
      <c r="I8" s="193"/>
      <c r="J8" s="194">
        <f>H8*G8</f>
        <v>0</v>
      </c>
      <c r="K8" s="195">
        <f>(I8-H8)*G8</f>
        <v>0</v>
      </c>
      <c r="L8" s="194">
        <f>I8*G8</f>
        <v>0</v>
      </c>
      <c r="M8" s="196"/>
    </row>
    <row r="9" spans="1:13" ht="57.75" customHeight="1">
      <c r="A9" s="197">
        <v>2</v>
      </c>
      <c r="B9" s="205" t="s">
        <v>279</v>
      </c>
      <c r="C9" s="197">
        <v>150</v>
      </c>
      <c r="D9" s="192" t="s">
        <v>7</v>
      </c>
      <c r="E9" s="192"/>
      <c r="F9" s="192"/>
      <c r="G9" s="192"/>
      <c r="H9" s="193"/>
      <c r="I9" s="193"/>
      <c r="J9" s="194">
        <f t="shared" ref="J9:J13" si="0">H9*G9</f>
        <v>0</v>
      </c>
      <c r="K9" s="195">
        <f t="shared" ref="K9:K13" si="1">(I9-H9)*G9</f>
        <v>0</v>
      </c>
      <c r="L9" s="194">
        <f t="shared" ref="L9:L13" si="2">I9*G9</f>
        <v>0</v>
      </c>
      <c r="M9" s="196"/>
    </row>
    <row r="10" spans="1:13" ht="39.75" customHeight="1">
      <c r="A10" s="197">
        <v>3</v>
      </c>
      <c r="B10" s="205" t="s">
        <v>280</v>
      </c>
      <c r="C10" s="197">
        <v>500</v>
      </c>
      <c r="D10" s="192" t="s">
        <v>7</v>
      </c>
      <c r="E10" s="192"/>
      <c r="F10" s="192"/>
      <c r="G10" s="192"/>
      <c r="H10" s="193"/>
      <c r="I10" s="193"/>
      <c r="J10" s="194">
        <f t="shared" si="0"/>
        <v>0</v>
      </c>
      <c r="K10" s="195">
        <f t="shared" si="1"/>
        <v>0</v>
      </c>
      <c r="L10" s="194">
        <f t="shared" si="2"/>
        <v>0</v>
      </c>
      <c r="M10" s="196"/>
    </row>
    <row r="11" spans="1:13" ht="44.25" customHeight="1">
      <c r="A11" s="197">
        <v>4</v>
      </c>
      <c r="B11" s="205" t="s">
        <v>281</v>
      </c>
      <c r="C11" s="197">
        <v>800</v>
      </c>
      <c r="D11" s="192" t="s">
        <v>7</v>
      </c>
      <c r="E11" s="192"/>
      <c r="F11" s="192"/>
      <c r="G11" s="192"/>
      <c r="H11" s="193"/>
      <c r="I11" s="193"/>
      <c r="J11" s="194">
        <f t="shared" si="0"/>
        <v>0</v>
      </c>
      <c r="K11" s="195">
        <f t="shared" si="1"/>
        <v>0</v>
      </c>
      <c r="L11" s="194">
        <f t="shared" si="2"/>
        <v>0</v>
      </c>
      <c r="M11" s="196"/>
    </row>
    <row r="12" spans="1:13" ht="40.5" customHeight="1">
      <c r="A12" s="197">
        <v>5</v>
      </c>
      <c r="B12" s="206" t="s">
        <v>282</v>
      </c>
      <c r="C12" s="197">
        <v>100</v>
      </c>
      <c r="D12" s="192" t="s">
        <v>7</v>
      </c>
      <c r="E12" s="192"/>
      <c r="F12" s="192"/>
      <c r="G12" s="192"/>
      <c r="H12" s="193"/>
      <c r="I12" s="193"/>
      <c r="J12" s="194">
        <f t="shared" si="0"/>
        <v>0</v>
      </c>
      <c r="K12" s="195">
        <f t="shared" si="1"/>
        <v>0</v>
      </c>
      <c r="L12" s="194">
        <f t="shared" si="2"/>
        <v>0</v>
      </c>
      <c r="M12" s="196"/>
    </row>
    <row r="13" spans="1:13" ht="48" customHeight="1">
      <c r="A13" s="197">
        <v>6</v>
      </c>
      <c r="B13" s="205" t="s">
        <v>283</v>
      </c>
      <c r="C13" s="197">
        <v>150</v>
      </c>
      <c r="D13" s="192" t="s">
        <v>7</v>
      </c>
      <c r="E13" s="192"/>
      <c r="F13" s="192"/>
      <c r="G13" s="192"/>
      <c r="H13" s="193"/>
      <c r="I13" s="193"/>
      <c r="J13" s="194">
        <f t="shared" si="0"/>
        <v>0</v>
      </c>
      <c r="K13" s="195">
        <f t="shared" si="1"/>
        <v>0</v>
      </c>
      <c r="L13" s="194">
        <f t="shared" si="2"/>
        <v>0</v>
      </c>
      <c r="M13" s="196"/>
    </row>
    <row r="14" spans="1:13" s="184" customFormat="1" ht="23.25" customHeight="1">
      <c r="A14" s="203"/>
      <c r="B14" s="207" t="s">
        <v>25</v>
      </c>
      <c r="C14" s="208"/>
      <c r="D14" s="208"/>
      <c r="E14" s="208"/>
      <c r="F14" s="208"/>
      <c r="G14" s="208"/>
      <c r="H14" s="208"/>
      <c r="I14" s="208"/>
      <c r="J14" s="209">
        <f>SUM(J8:J13)</f>
        <v>0</v>
      </c>
      <c r="K14" s="210">
        <f>SUM(K8:K13)</f>
        <v>0</v>
      </c>
      <c r="L14" s="209">
        <f>SUM(L8:L13)</f>
        <v>0</v>
      </c>
      <c r="M14" s="198"/>
    </row>
    <row r="15" spans="1:13" s="184" customFormat="1" ht="23.25" customHeight="1">
      <c r="A15" s="203"/>
      <c r="B15" s="211"/>
      <c r="C15" s="212"/>
      <c r="D15" s="212"/>
      <c r="E15" s="212"/>
      <c r="F15" s="212"/>
      <c r="G15" s="212"/>
      <c r="H15" s="212"/>
      <c r="I15" s="212"/>
      <c r="J15" s="213"/>
      <c r="K15" s="213"/>
      <c r="L15" s="213"/>
      <c r="M15" s="199"/>
    </row>
    <row r="16" spans="1:13" s="184" customFormat="1" ht="34.5" customHeight="1">
      <c r="A16" s="203"/>
      <c r="B16" s="292" t="s">
        <v>254</v>
      </c>
      <c r="C16" s="292"/>
      <c r="D16" s="292"/>
      <c r="E16" s="292"/>
      <c r="F16" s="292"/>
      <c r="G16" s="292"/>
      <c r="H16" s="292"/>
      <c r="I16" s="292"/>
      <c r="J16" s="203"/>
      <c r="K16" s="203"/>
      <c r="L16" s="203"/>
      <c r="M16" s="200"/>
    </row>
    <row r="17" spans="1:13" s="184" customFormat="1" ht="33" customHeight="1">
      <c r="A17" s="201"/>
      <c r="B17" s="203"/>
      <c r="C17" s="201"/>
      <c r="D17" s="201"/>
      <c r="E17" s="201"/>
      <c r="F17" s="201"/>
      <c r="G17" s="201"/>
      <c r="H17" s="201"/>
      <c r="I17" s="203"/>
      <c r="J17" s="203"/>
      <c r="K17" s="203"/>
      <c r="L17" s="203"/>
      <c r="M17" s="202"/>
    </row>
    <row r="18" spans="1:13" s="184" customFormat="1" ht="14.25" customHeight="1">
      <c r="A18" s="201"/>
      <c r="B18" s="262" t="s">
        <v>295</v>
      </c>
      <c r="C18" s="201"/>
      <c r="D18" s="201"/>
      <c r="E18" s="201"/>
      <c r="F18" s="201"/>
      <c r="G18" s="201"/>
      <c r="H18" s="201"/>
      <c r="I18" s="203"/>
      <c r="J18" s="203"/>
      <c r="K18" s="203"/>
      <c r="L18" s="203"/>
      <c r="M18" s="202"/>
    </row>
    <row r="19" spans="1:13" s="184" customFormat="1" ht="15.75" customHeight="1">
      <c r="A19" s="201"/>
      <c r="B19" s="263" t="s">
        <v>296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2"/>
    </row>
    <row r="20" spans="1:13" s="184" customFormat="1" ht="13.7" customHeight="1">
      <c r="A20" s="201"/>
      <c r="B20" s="263" t="s">
        <v>297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2"/>
    </row>
    <row r="21" spans="1:13" s="184" customFormat="1" ht="13.7" customHeight="1">
      <c r="A21" s="201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2"/>
    </row>
    <row r="22" spans="1:13" s="184" customFormat="1" ht="13.7" customHeight="1">
      <c r="A22" s="201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2"/>
    </row>
    <row r="23" spans="1:13" s="184" customFormat="1" ht="13.7" customHeight="1">
      <c r="A23" s="201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2"/>
    </row>
    <row r="24" spans="1:13" s="184" customFormat="1" ht="13.7" customHeight="1">
      <c r="A24" s="201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2"/>
    </row>
  </sheetData>
  <mergeCells count="2">
    <mergeCell ref="C5:L5"/>
    <mergeCell ref="B16:I16"/>
  </mergeCells>
  <pageMargins left="0.24015748031496104" right="0.2" top="0.77362204724409511" bottom="0.30000000000000004" header="0.37992125984252006" footer="0.30000000000000004"/>
  <pageSetup paperSize="9" scale="76" fitToHeight="0" orientation="landscape" r:id="rId1"/>
  <headerFooter alignWithMargins="0">
    <oddFooter>&amp;C&amp;"Helvetica,Regular"&amp;12&amp;P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M22" sqref="A1:M22"/>
    </sheetView>
  </sheetViews>
  <sheetFormatPr defaultRowHeight="12.75"/>
  <cols>
    <col min="1" max="1" width="7.42578125" style="203" customWidth="1"/>
    <col min="2" max="2" width="33.7109375" style="203" customWidth="1"/>
    <col min="3" max="3" width="15" style="203" customWidth="1"/>
    <col min="4" max="4" width="12.28515625" style="203" customWidth="1"/>
    <col min="5" max="5" width="15.7109375" style="203" customWidth="1"/>
    <col min="6" max="7" width="14.140625" style="203" customWidth="1"/>
    <col min="8" max="12" width="12.28515625" style="203" customWidth="1"/>
    <col min="13" max="13" width="12.42578125" style="203" customWidth="1"/>
    <col min="14" max="16384" width="9.140625" style="203"/>
  </cols>
  <sheetData>
    <row r="1" spans="1:13">
      <c r="B1" s="112" t="s">
        <v>38</v>
      </c>
      <c r="C1" s="117">
        <v>5</v>
      </c>
      <c r="D1" s="186"/>
      <c r="E1" s="186"/>
      <c r="F1" s="186"/>
      <c r="G1" s="186"/>
      <c r="H1" s="185"/>
      <c r="I1" s="48" t="s">
        <v>180</v>
      </c>
      <c r="J1" s="185"/>
      <c r="K1" s="185"/>
      <c r="L1" s="185"/>
    </row>
    <row r="2" spans="1:13">
      <c r="B2" s="187"/>
      <c r="C2" s="188"/>
      <c r="D2" s="185"/>
      <c r="E2" s="185"/>
      <c r="F2" s="185"/>
      <c r="G2" s="185"/>
      <c r="H2" s="185"/>
      <c r="I2" s="185"/>
      <c r="J2" s="185"/>
      <c r="K2" s="185"/>
      <c r="L2" s="185"/>
    </row>
    <row r="3" spans="1:13">
      <c r="B3" s="112" t="s">
        <v>37</v>
      </c>
      <c r="C3" s="289" t="s">
        <v>284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1:13">
      <c r="B4" s="185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38.25">
      <c r="A5" s="207" t="s">
        <v>210</v>
      </c>
      <c r="B5" s="120" t="s">
        <v>32</v>
      </c>
      <c r="C5" s="120" t="s">
        <v>49</v>
      </c>
      <c r="D5" s="120" t="s">
        <v>211</v>
      </c>
      <c r="E5" s="2" t="s">
        <v>27</v>
      </c>
      <c r="F5" s="2" t="s">
        <v>3</v>
      </c>
      <c r="G5" s="2" t="s">
        <v>41</v>
      </c>
      <c r="H5" s="120" t="s">
        <v>33</v>
      </c>
      <c r="I5" s="120" t="s">
        <v>34</v>
      </c>
      <c r="J5" s="120" t="s">
        <v>4</v>
      </c>
      <c r="K5" s="190" t="s">
        <v>276</v>
      </c>
      <c r="L5" s="120" t="s">
        <v>5</v>
      </c>
      <c r="M5" s="2" t="s">
        <v>6</v>
      </c>
    </row>
    <row r="6" spans="1:13" ht="20.25" customHeight="1">
      <c r="A6" s="214">
        <v>1</v>
      </c>
      <c r="B6" s="215" t="s">
        <v>217</v>
      </c>
      <c r="C6" s="216">
        <v>3000</v>
      </c>
      <c r="D6" s="214" t="s">
        <v>35</v>
      </c>
      <c r="E6" s="214"/>
      <c r="F6" s="214"/>
      <c r="G6" s="214"/>
      <c r="H6" s="217"/>
      <c r="I6" s="217"/>
      <c r="J6" s="218">
        <f>H6*G6</f>
        <v>0</v>
      </c>
      <c r="K6" s="217">
        <f>(I6-H6)*G6</f>
        <v>0</v>
      </c>
      <c r="L6" s="218">
        <f>I6*G6</f>
        <v>0</v>
      </c>
      <c r="M6" s="214"/>
    </row>
    <row r="7" spans="1:13" ht="18.75" customHeight="1">
      <c r="A7" s="214">
        <v>2</v>
      </c>
      <c r="B7" s="215" t="s">
        <v>216</v>
      </c>
      <c r="C7" s="216">
        <v>5000</v>
      </c>
      <c r="D7" s="214" t="s">
        <v>35</v>
      </c>
      <c r="E7" s="214"/>
      <c r="F7" s="214"/>
      <c r="G7" s="214"/>
      <c r="H7" s="217"/>
      <c r="I7" s="217"/>
      <c r="J7" s="218">
        <f t="shared" ref="J7:J12" si="0">H7*G7</f>
        <v>0</v>
      </c>
      <c r="K7" s="217">
        <f t="shared" ref="K7:K12" si="1">(I7-H7)*G7</f>
        <v>0</v>
      </c>
      <c r="L7" s="218">
        <f t="shared" ref="L7:L12" si="2">I7*G7</f>
        <v>0</v>
      </c>
      <c r="M7" s="214"/>
    </row>
    <row r="8" spans="1:13" ht="32.25" customHeight="1">
      <c r="A8" s="214">
        <v>3</v>
      </c>
      <c r="B8" s="206" t="s">
        <v>215</v>
      </c>
      <c r="C8" s="216">
        <v>2000</v>
      </c>
      <c r="D8" s="214" t="s">
        <v>35</v>
      </c>
      <c r="E8" s="214"/>
      <c r="F8" s="214"/>
      <c r="G8" s="214"/>
      <c r="H8" s="217"/>
      <c r="I8" s="217"/>
      <c r="J8" s="218">
        <f t="shared" si="0"/>
        <v>0</v>
      </c>
      <c r="K8" s="217">
        <f t="shared" si="1"/>
        <v>0</v>
      </c>
      <c r="L8" s="218">
        <f t="shared" si="2"/>
        <v>0</v>
      </c>
      <c r="M8" s="214"/>
    </row>
    <row r="9" spans="1:13" ht="21" customHeight="1">
      <c r="A9" s="214">
        <v>4</v>
      </c>
      <c r="B9" s="215" t="s">
        <v>214</v>
      </c>
      <c r="C9" s="216">
        <v>200</v>
      </c>
      <c r="D9" s="214" t="s">
        <v>35</v>
      </c>
      <c r="E9" s="214"/>
      <c r="F9" s="214"/>
      <c r="G9" s="214"/>
      <c r="H9" s="217"/>
      <c r="I9" s="217"/>
      <c r="J9" s="218">
        <f t="shared" si="0"/>
        <v>0</v>
      </c>
      <c r="K9" s="217">
        <f t="shared" si="1"/>
        <v>0</v>
      </c>
      <c r="L9" s="218">
        <f t="shared" si="2"/>
        <v>0</v>
      </c>
      <c r="M9" s="214"/>
    </row>
    <row r="10" spans="1:13" ht="47.25" customHeight="1">
      <c r="A10" s="214">
        <v>5</v>
      </c>
      <c r="B10" s="206" t="s">
        <v>213</v>
      </c>
      <c r="C10" s="216">
        <v>1000</v>
      </c>
      <c r="D10" s="214" t="s">
        <v>35</v>
      </c>
      <c r="E10" s="214"/>
      <c r="F10" s="214"/>
      <c r="G10" s="214"/>
      <c r="H10" s="217"/>
      <c r="I10" s="217"/>
      <c r="J10" s="218">
        <f t="shared" si="0"/>
        <v>0</v>
      </c>
      <c r="K10" s="217">
        <f t="shared" si="1"/>
        <v>0</v>
      </c>
      <c r="L10" s="218">
        <f t="shared" si="2"/>
        <v>0</v>
      </c>
      <c r="M10" s="214"/>
    </row>
    <row r="11" spans="1:13" ht="49.5" customHeight="1">
      <c r="A11" s="214">
        <v>6</v>
      </c>
      <c r="B11" s="206" t="s">
        <v>212</v>
      </c>
      <c r="C11" s="216">
        <v>2000</v>
      </c>
      <c r="D11" s="214" t="s">
        <v>35</v>
      </c>
      <c r="E11" s="214"/>
      <c r="F11" s="214"/>
      <c r="G11" s="214"/>
      <c r="H11" s="217"/>
      <c r="I11" s="217"/>
      <c r="J11" s="218">
        <f t="shared" si="0"/>
        <v>0</v>
      </c>
      <c r="K11" s="217">
        <f t="shared" si="1"/>
        <v>0</v>
      </c>
      <c r="L11" s="218">
        <f t="shared" si="2"/>
        <v>0</v>
      </c>
      <c r="M11" s="214"/>
    </row>
    <row r="12" spans="1:13" ht="48" customHeight="1">
      <c r="A12" s="214">
        <v>7</v>
      </c>
      <c r="B12" s="206" t="s">
        <v>285</v>
      </c>
      <c r="C12" s="216">
        <v>200</v>
      </c>
      <c r="D12" s="214" t="s">
        <v>35</v>
      </c>
      <c r="E12" s="214"/>
      <c r="F12" s="214"/>
      <c r="G12" s="214"/>
      <c r="H12" s="217"/>
      <c r="I12" s="217"/>
      <c r="J12" s="218">
        <f t="shared" si="0"/>
        <v>0</v>
      </c>
      <c r="K12" s="217">
        <f t="shared" si="1"/>
        <v>0</v>
      </c>
      <c r="L12" s="218">
        <f t="shared" si="2"/>
        <v>0</v>
      </c>
      <c r="M12" s="214"/>
    </row>
    <row r="13" spans="1:13">
      <c r="B13" s="207" t="s">
        <v>25</v>
      </c>
      <c r="C13" s="219"/>
      <c r="D13" s="219"/>
      <c r="E13" s="219"/>
      <c r="F13" s="219"/>
      <c r="G13" s="219"/>
      <c r="H13" s="220"/>
      <c r="I13" s="220"/>
      <c r="J13" s="221">
        <f>SUM(J6:J12)</f>
        <v>0</v>
      </c>
      <c r="K13" s="222">
        <f>SUM(K6:K12)</f>
        <v>0</v>
      </c>
      <c r="L13" s="221">
        <f>SUM(L6:L12)</f>
        <v>0</v>
      </c>
      <c r="M13" s="219"/>
    </row>
    <row r="16" spans="1:13">
      <c r="L16" s="223"/>
    </row>
    <row r="17" spans="2:11" ht="33" customHeight="1">
      <c r="B17" s="293" t="s">
        <v>255</v>
      </c>
      <c r="C17" s="293"/>
      <c r="D17" s="293"/>
      <c r="E17" s="293"/>
      <c r="F17" s="293"/>
      <c r="G17" s="293"/>
      <c r="H17" s="293"/>
      <c r="I17" s="224"/>
      <c r="J17" s="224"/>
      <c r="K17" s="224"/>
    </row>
    <row r="18" spans="2:11">
      <c r="B18" s="224"/>
      <c r="C18" s="224"/>
      <c r="D18" s="224"/>
      <c r="E18" s="224"/>
      <c r="F18" s="224"/>
      <c r="G18" s="224"/>
      <c r="H18" s="224"/>
      <c r="I18" s="224"/>
      <c r="J18" s="224"/>
      <c r="K18" s="224"/>
    </row>
    <row r="19" spans="2:11" ht="14.25">
      <c r="B19" s="262" t="s">
        <v>295</v>
      </c>
    </row>
    <row r="20" spans="2:11" ht="14.25">
      <c r="B20" s="262"/>
    </row>
    <row r="21" spans="2:11" ht="14.25">
      <c r="B21" s="263" t="s">
        <v>296</v>
      </c>
    </row>
    <row r="22" spans="2:11" ht="14.25">
      <c r="B22" s="263" t="s">
        <v>297</v>
      </c>
    </row>
  </sheetData>
  <mergeCells count="2">
    <mergeCell ref="C3:L3"/>
    <mergeCell ref="B17:H17"/>
  </mergeCells>
  <pageMargins left="0" right="0" top="0.39409448818897608" bottom="0.39409448818897608" header="0" footer="0"/>
  <pageSetup paperSize="9" scale="81" fitToHeight="0" pageOrder="overThenDown" orientation="landscape" r:id="rId1"/>
  <headerFooter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A6" sqref="A6"/>
    </sheetView>
  </sheetViews>
  <sheetFormatPr defaultRowHeight="14.25"/>
  <cols>
    <col min="1" max="1" width="9.140625" style="242"/>
    <col min="2" max="2" width="35.28515625" style="242" customWidth="1"/>
    <col min="3" max="3" width="14.7109375" style="242" customWidth="1"/>
    <col min="4" max="4" width="10.5703125" style="242" customWidth="1"/>
    <col min="5" max="5" width="15.42578125" style="242" customWidth="1"/>
    <col min="6" max="6" width="12.28515625" style="242" customWidth="1"/>
    <col min="7" max="7" width="13.5703125" style="242" customWidth="1"/>
    <col min="8" max="12" width="12.28515625" style="242" customWidth="1"/>
    <col min="13" max="13" width="12.7109375" style="242" customWidth="1"/>
    <col min="14" max="16384" width="9.140625" style="242"/>
  </cols>
  <sheetData>
    <row r="1" spans="1:13" ht="15">
      <c r="B1" s="245" t="s">
        <v>38</v>
      </c>
      <c r="C1" s="246">
        <v>6</v>
      </c>
      <c r="D1" s="247"/>
      <c r="E1" s="247"/>
      <c r="F1" s="247"/>
      <c r="G1" s="247"/>
      <c r="H1" s="248"/>
      <c r="I1" s="248"/>
      <c r="J1" s="248"/>
      <c r="K1" s="248"/>
      <c r="L1" s="248"/>
    </row>
    <row r="2" spans="1:13" ht="15">
      <c r="B2" s="249"/>
      <c r="C2" s="250"/>
      <c r="D2" s="248"/>
      <c r="E2" s="248"/>
      <c r="F2" s="248"/>
      <c r="G2" s="248"/>
      <c r="H2" s="248"/>
      <c r="I2" s="248"/>
      <c r="J2" s="248"/>
      <c r="K2" s="248"/>
      <c r="L2" s="248"/>
    </row>
    <row r="3" spans="1:13" ht="14.25" customHeight="1">
      <c r="B3" s="245" t="s">
        <v>37</v>
      </c>
      <c r="C3" s="294" t="s">
        <v>291</v>
      </c>
      <c r="D3" s="295"/>
      <c r="E3" s="295"/>
      <c r="F3" s="295"/>
      <c r="G3" s="295"/>
      <c r="H3" s="295"/>
      <c r="I3" s="295"/>
      <c r="J3" s="296"/>
      <c r="K3" s="251"/>
      <c r="L3" s="252"/>
    </row>
    <row r="4" spans="1:13" ht="15">
      <c r="B4" s="248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3" ht="60">
      <c r="A5" s="243" t="s">
        <v>210</v>
      </c>
      <c r="B5" s="253" t="s">
        <v>32</v>
      </c>
      <c r="C5" s="253" t="s">
        <v>49</v>
      </c>
      <c r="D5" s="253" t="s">
        <v>211</v>
      </c>
      <c r="E5" s="254" t="s">
        <v>27</v>
      </c>
      <c r="F5" s="254" t="s">
        <v>3</v>
      </c>
      <c r="G5" s="254" t="s">
        <v>41</v>
      </c>
      <c r="H5" s="253" t="s">
        <v>33</v>
      </c>
      <c r="I5" s="253" t="s">
        <v>34</v>
      </c>
      <c r="J5" s="253" t="s">
        <v>4</v>
      </c>
      <c r="K5" s="255" t="s">
        <v>292</v>
      </c>
      <c r="L5" s="253" t="s">
        <v>5</v>
      </c>
      <c r="M5" s="256" t="s">
        <v>6</v>
      </c>
    </row>
    <row r="6" spans="1:13" ht="95.45" customHeight="1">
      <c r="A6" s="243">
        <v>1</v>
      </c>
      <c r="B6" s="244" t="s">
        <v>289</v>
      </c>
      <c r="C6" s="243" t="s">
        <v>290</v>
      </c>
      <c r="D6" s="243"/>
      <c r="E6" s="243"/>
      <c r="F6" s="243"/>
      <c r="G6" s="243"/>
      <c r="H6" s="258"/>
      <c r="I6" s="258"/>
      <c r="J6" s="259">
        <f>H6*G6</f>
        <v>0</v>
      </c>
      <c r="K6" s="258">
        <f>(I6-H6)*G6</f>
        <v>0</v>
      </c>
      <c r="L6" s="259">
        <f>I6*G6</f>
        <v>0</v>
      </c>
      <c r="M6" s="243"/>
    </row>
    <row r="7" spans="1:13" ht="15">
      <c r="B7" s="257" t="s">
        <v>25</v>
      </c>
      <c r="C7" s="243"/>
      <c r="D7" s="243"/>
      <c r="E7" s="243"/>
      <c r="F7" s="243"/>
      <c r="G7" s="243"/>
      <c r="H7" s="258"/>
      <c r="I7" s="258"/>
      <c r="J7" s="260">
        <f>SUM(J6)</f>
        <v>0</v>
      </c>
      <c r="K7" s="261">
        <f t="shared" ref="K7:L7" si="0">SUM(K6)</f>
        <v>0</v>
      </c>
      <c r="L7" s="260">
        <f t="shared" si="0"/>
        <v>0</v>
      </c>
      <c r="M7" s="243"/>
    </row>
    <row r="9" spans="1:13" ht="45" customHeight="1">
      <c r="B9" s="297" t="s">
        <v>293</v>
      </c>
      <c r="C9" s="297"/>
      <c r="D9" s="297"/>
    </row>
    <row r="11" spans="1:13">
      <c r="B11" s="262" t="s">
        <v>295</v>
      </c>
    </row>
    <row r="12" spans="1:13">
      <c r="B12" s="262"/>
    </row>
    <row r="13" spans="1:13">
      <c r="B13" s="263" t="s">
        <v>296</v>
      </c>
    </row>
    <row r="14" spans="1:13">
      <c r="B14" s="263" t="s">
        <v>297</v>
      </c>
    </row>
  </sheetData>
  <mergeCells count="2">
    <mergeCell ref="C3:J3"/>
    <mergeCell ref="B9:D9"/>
  </mergeCells>
  <pageMargins left="0" right="0" top="0.39409448818897608" bottom="0.39409448818897608" header="0" footer="0"/>
  <pageSetup paperSize="9" scale="81" fitToHeight="0" pageOrder="overThenDown" orientation="landscape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Zadanie 1 - Biochemia</vt:lpstr>
      <vt:lpstr>Analizator bioch.</vt:lpstr>
      <vt:lpstr>Zadanie 2 - Hematologia</vt:lpstr>
      <vt:lpstr>Analizator hematologiczny</vt:lpstr>
      <vt:lpstr>Zadanie 3 - Mocze</vt:lpstr>
      <vt:lpstr>Analizator mocze</vt:lpstr>
      <vt:lpstr>Zadanie 4 - szybkie testy kaset</vt:lpstr>
      <vt:lpstr>Zadanie 5 - odczyn i barwn chem</vt:lpstr>
      <vt:lpstr>Zadanie 6 - akcesoria anali og </vt:lpstr>
      <vt:lpstr>Zadanie 7 - wyroby plastikowe</vt:lpstr>
      <vt:lpstr>Zadanie 8 - wyroby szklane</vt:lpstr>
      <vt:lpstr>Zadanie 9 - pipety i końcówki</vt:lpstr>
      <vt:lpstr>Zadanie 10 - szybkie testy late</vt:lpstr>
      <vt:lpstr>Zadanie 11 - odczynniki Chorus</vt:lpstr>
      <vt:lpstr>Zadanie 12 - odczynniki Vidas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Monika Zaremba</cp:lastModifiedBy>
  <cp:lastPrinted>2017-08-04T10:06:53Z</cp:lastPrinted>
  <dcterms:modified xsi:type="dcterms:W3CDTF">2017-08-14T11:05:05Z</dcterms:modified>
</cp:coreProperties>
</file>